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60" windowHeight="13230" activeTab="3"/>
  </bookViews>
  <sheets>
    <sheet name="区間数2" sheetId="1" r:id="rId1"/>
    <sheet name="区間数3" sheetId="2" r:id="rId2"/>
    <sheet name="区間数2デモ用" sheetId="3" r:id="rId3"/>
    <sheet name="区間数3デモ用" sheetId="4" r:id="rId4"/>
  </sheets>
  <definedNames/>
  <calcPr fullCalcOnLoad="1"/>
</workbook>
</file>

<file path=xl/sharedStrings.xml><?xml version="1.0" encoding="utf-8"?>
<sst xmlns="http://schemas.openxmlformats.org/spreadsheetml/2006/main" count="30" uniqueCount="8">
  <si>
    <t>観測値</t>
  </si>
  <si>
    <t>x</t>
  </si>
  <si>
    <t>ak</t>
  </si>
  <si>
    <t>bk</t>
  </si>
  <si>
    <t>ck</t>
  </si>
  <si>
    <t>dk</t>
  </si>
  <si>
    <t>3次スプライン補間</t>
  </si>
  <si>
    <t>※　観測値を書き換えるとグラフが変わります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</si>
</sst>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_ "/>
    <numFmt numFmtId="178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2" borderId="1" xfId="0" applyNumberFormat="1" applyFill="1" applyBorder="1" applyAlignment="1">
      <alignment vertical="center"/>
    </xf>
    <xf numFmtId="177" fontId="0" fillId="2" borderId="14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177" fontId="0" fillId="2" borderId="4" xfId="0" applyNumberFormat="1" applyFill="1" applyBorder="1" applyAlignment="1">
      <alignment vertical="center"/>
    </xf>
    <xf numFmtId="177" fontId="0" fillId="2" borderId="10" xfId="0" applyNumberFormat="1" applyFill="1" applyBorder="1" applyAlignment="1">
      <alignment vertical="center"/>
    </xf>
    <xf numFmtId="177" fontId="0" fillId="2" borderId="2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77" fontId="0" fillId="2" borderId="15" xfId="0" applyNumberFormat="1" applyFill="1" applyBorder="1" applyAlignment="1">
      <alignment vertical="center"/>
    </xf>
    <xf numFmtId="177" fontId="0" fillId="2" borderId="5" xfId="0" applyNumberFormat="1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6" fontId="0" fillId="2" borderId="22" xfId="0" applyNumberFormat="1" applyFill="1" applyBorder="1" applyAlignment="1">
      <alignment vertical="center"/>
    </xf>
    <xf numFmtId="177" fontId="0" fillId="2" borderId="23" xfId="0" applyNumberFormat="1" applyFill="1" applyBorder="1" applyAlignment="1">
      <alignment vertical="center"/>
    </xf>
    <xf numFmtId="177" fontId="0" fillId="2" borderId="24" xfId="0" applyNumberFormat="1" applyFill="1" applyBorder="1" applyAlignment="1">
      <alignment vertical="center"/>
    </xf>
    <xf numFmtId="177" fontId="0" fillId="2" borderId="25" xfId="0" applyNumberFormat="1" applyFill="1" applyBorder="1" applyAlignment="1">
      <alignment vertical="center"/>
    </xf>
    <xf numFmtId="177" fontId="0" fillId="2" borderId="26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'区間数2'!$G$1</c:f>
              <c:strCache>
                <c:ptCount val="1"/>
                <c:pt idx="0">
                  <c:v>3次スプライン補間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'区間数2'!$A$1:$A$42</c:f>
              <c:strCache/>
            </c:strRef>
          </c:cat>
          <c:val>
            <c:numRef>
              <c:f>'区間数2'!$G$2:$G$42</c:f>
              <c:numCache/>
            </c:numRef>
          </c:val>
          <c:smooth val="0"/>
        </c:ser>
        <c:axId val="44621299"/>
        <c:axId val="66047372"/>
      </c:lineChart>
      <c:catAx>
        <c:axId val="44621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47372"/>
        <c:crosses val="autoZero"/>
        <c:auto val="1"/>
        <c:lblOffset val="100"/>
        <c:noMultiLvlLbl val="0"/>
      </c:catAx>
      <c:valAx>
        <c:axId val="66047372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46212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'区間数3'!$G$1</c:f>
              <c:strCache>
                <c:ptCount val="1"/>
                <c:pt idx="0">
                  <c:v>3次スプライン補間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'区間数3'!$A$1:$A$62</c:f>
              <c:strCache/>
            </c:strRef>
          </c:cat>
          <c:val>
            <c:numRef>
              <c:f>'区間数3'!$G$2:$G$62</c:f>
              <c:numCache/>
            </c:numRef>
          </c:val>
          <c:smooth val="0"/>
        </c:ser>
        <c:axId val="57555437"/>
        <c:axId val="48236886"/>
      </c:lineChart>
      <c:catAx>
        <c:axId val="57555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36886"/>
        <c:crosses val="autoZero"/>
        <c:auto val="1"/>
        <c:lblOffset val="100"/>
        <c:noMultiLvlLbl val="0"/>
      </c:catAx>
      <c:valAx>
        <c:axId val="48236886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75554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区間数2デモ用!#REF!</c:f>
              <c:strCache>
                <c:ptCount val="1"/>
                <c:pt idx="0">
                  <c:v>3次スプライン補間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区間数2デモ用!#REF!</c:f>
              <c:strCache>
                <c:ptCount val="21"/>
                <c:pt idx="0">
                  <c:v>x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</c:strCache>
            </c:strRef>
          </c:cat>
          <c:val>
            <c:numRef>
              <c:f>区間数2デモ用!#REF!</c:f>
              <c:numCache>
                <c:ptCount val="21"/>
                <c:pt idx="0">
                  <c:v>1</c:v>
                </c:pt>
                <c:pt idx="1">
                  <c:v>1.67325</c:v>
                </c:pt>
                <c:pt idx="2">
                  <c:v>2.3360000000000003</c:v>
                </c:pt>
                <c:pt idx="3">
                  <c:v>2.97775</c:v>
                </c:pt>
                <c:pt idx="4">
                  <c:v>3.588</c:v>
                </c:pt>
                <c:pt idx="5">
                  <c:v>4.15625</c:v>
                </c:pt>
                <c:pt idx="6">
                  <c:v>4.672</c:v>
                </c:pt>
                <c:pt idx="7">
                  <c:v>5.12475</c:v>
                </c:pt>
                <c:pt idx="8">
                  <c:v>5.5040000000000004</c:v>
                </c:pt>
                <c:pt idx="9">
                  <c:v>5.79925</c:v>
                </c:pt>
                <c:pt idx="10">
                  <c:v>6</c:v>
                </c:pt>
                <c:pt idx="11">
                  <c:v>6.099250000000001</c:v>
                </c:pt>
                <c:pt idx="12">
                  <c:v>6.103999999999999</c:v>
                </c:pt>
                <c:pt idx="13">
                  <c:v>6.024750000000001</c:v>
                </c:pt>
                <c:pt idx="14">
                  <c:v>5.872</c:v>
                </c:pt>
                <c:pt idx="15">
                  <c:v>5.65625</c:v>
                </c:pt>
                <c:pt idx="16">
                  <c:v>5.387999999999998</c:v>
                </c:pt>
                <c:pt idx="17">
                  <c:v>5.077750000000005</c:v>
                </c:pt>
                <c:pt idx="18">
                  <c:v>4.736000000000001</c:v>
                </c:pt>
                <c:pt idx="19">
                  <c:v>4.373249999999995</c:v>
                </c:pt>
                <c:pt idx="20">
                  <c:v>4</c:v>
                </c:pt>
              </c:numCache>
            </c:numRef>
          </c:val>
          <c:smooth val="0"/>
        </c:ser>
        <c:axId val="31478791"/>
        <c:axId val="14873664"/>
      </c:lineChart>
      <c:catAx>
        <c:axId val="31478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73664"/>
        <c:crosses val="autoZero"/>
        <c:auto val="1"/>
        <c:lblOffset val="100"/>
        <c:noMultiLvlLbl val="0"/>
      </c:catAx>
      <c:valAx>
        <c:axId val="148736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4787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'区間数2デモ用'!$G$1</c:f>
              <c:strCache>
                <c:ptCount val="1"/>
                <c:pt idx="0">
                  <c:v>3次スプライン補間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'区間数2デモ用'!$A$1:$A$42</c:f>
              <c:strCache/>
            </c:strRef>
          </c:cat>
          <c:val>
            <c:numRef>
              <c:f>'区間数2デモ用'!$G$2:$G$42</c:f>
              <c:numCache/>
            </c:numRef>
          </c:val>
          <c:smooth val="0"/>
        </c:ser>
        <c:axId val="66754113"/>
        <c:axId val="63916106"/>
      </c:lineChart>
      <c:catAx>
        <c:axId val="66754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6106"/>
        <c:crosses val="autoZero"/>
        <c:auto val="1"/>
        <c:lblOffset val="100"/>
        <c:noMultiLvlLbl val="0"/>
      </c:catAx>
      <c:valAx>
        <c:axId val="639161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7541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区間数3デモ用!#REF!</c:f>
              <c:strCache>
                <c:ptCount val="1"/>
                <c:pt idx="0">
                  <c:v>3次スプライン補間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区間数3デモ用!#REF!</c:f>
              <c:strCache>
                <c:ptCount val="31"/>
                <c:pt idx="0">
                  <c:v>x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</c:v>
                </c:pt>
                <c:pt idx="24">
                  <c:v>2.3</c:v>
                </c:pt>
                <c:pt idx="25">
                  <c:v>2.4</c:v>
                </c:pt>
                <c:pt idx="26">
                  <c:v>2.5</c:v>
                </c:pt>
                <c:pt idx="27">
                  <c:v>2.6</c:v>
                </c:pt>
                <c:pt idx="28">
                  <c:v>2.7</c:v>
                </c:pt>
                <c:pt idx="29">
                  <c:v>2.8</c:v>
                </c:pt>
                <c:pt idx="30">
                  <c:v>2.9</c:v>
                </c:pt>
              </c:strCache>
            </c:strRef>
          </c:cat>
          <c:val>
            <c:numRef>
              <c:f>区間数3デモ用!#REF!</c:f>
              <c:numCache>
                <c:ptCount val="31"/>
                <c:pt idx="0">
                  <c:v>2</c:v>
                </c:pt>
                <c:pt idx="1">
                  <c:v>2.6772</c:v>
                </c:pt>
                <c:pt idx="2">
                  <c:v>3.3376</c:v>
                </c:pt>
                <c:pt idx="3">
                  <c:v>3.9643999999999995</c:v>
                </c:pt>
                <c:pt idx="4">
                  <c:v>4.540799999999999</c:v>
                </c:pt>
                <c:pt idx="5">
                  <c:v>5.049999999999999</c:v>
                </c:pt>
                <c:pt idx="6">
                  <c:v>5.475199999999999</c:v>
                </c:pt>
                <c:pt idx="7">
                  <c:v>5.799599999999999</c:v>
                </c:pt>
                <c:pt idx="8">
                  <c:v>6.006399999999999</c:v>
                </c:pt>
                <c:pt idx="9">
                  <c:v>6.078799999999999</c:v>
                </c:pt>
                <c:pt idx="10">
                  <c:v>5.999999999999997</c:v>
                </c:pt>
                <c:pt idx="11">
                  <c:v>5.761999999999994</c:v>
                </c:pt>
                <c:pt idx="12">
                  <c:v>5.391999999999997</c:v>
                </c:pt>
                <c:pt idx="13">
                  <c:v>4.925999999999999</c:v>
                </c:pt>
                <c:pt idx="14">
                  <c:v>4.399999999999989</c:v>
                </c:pt>
                <c:pt idx="15">
                  <c:v>3.8499999999999917</c:v>
                </c:pt>
                <c:pt idx="16">
                  <c:v>3.311999999999995</c:v>
                </c:pt>
                <c:pt idx="17">
                  <c:v>2.821999999999993</c:v>
                </c:pt>
                <c:pt idx="18">
                  <c:v>2.415999999999987</c:v>
                </c:pt>
                <c:pt idx="19">
                  <c:v>2.129999999999993</c:v>
                </c:pt>
                <c:pt idx="20">
                  <c:v>2</c:v>
                </c:pt>
                <c:pt idx="21">
                  <c:v>2.052800000000005</c:v>
                </c:pt>
                <c:pt idx="22">
                  <c:v>2.2783999999999907</c:v>
                </c:pt>
                <c:pt idx="23">
                  <c:v>2.657599999999988</c:v>
                </c:pt>
                <c:pt idx="24">
                  <c:v>3.171200000000013</c:v>
                </c:pt>
                <c:pt idx="25">
                  <c:v>3.799999999999997</c:v>
                </c:pt>
                <c:pt idx="26">
                  <c:v>4.524799999999985</c:v>
                </c:pt>
                <c:pt idx="27">
                  <c:v>5.3263999999999925</c:v>
                </c:pt>
                <c:pt idx="28">
                  <c:v>6.18559999999998</c:v>
                </c:pt>
                <c:pt idx="29">
                  <c:v>7.083200000000019</c:v>
                </c:pt>
                <c:pt idx="30">
                  <c:v>7.999999999999986</c:v>
                </c:pt>
              </c:numCache>
            </c:numRef>
          </c:val>
          <c:smooth val="0"/>
        </c:ser>
        <c:axId val="38374043"/>
        <c:axId val="9822068"/>
      </c:lineChart>
      <c:catAx>
        <c:axId val="38374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22068"/>
        <c:crosses val="autoZero"/>
        <c:auto val="1"/>
        <c:lblOffset val="100"/>
        <c:noMultiLvlLbl val="0"/>
      </c:catAx>
      <c:valAx>
        <c:axId val="98220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3740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'区間数3デモ用'!$G$1</c:f>
              <c:strCache>
                <c:ptCount val="1"/>
                <c:pt idx="0">
                  <c:v>3次スプライン補間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'区間数3デモ用'!$A$1:$A$62</c:f>
              <c:strCache/>
            </c:strRef>
          </c:cat>
          <c:val>
            <c:numRef>
              <c:f>'区間数3デモ用'!$G$2:$G$62</c:f>
              <c:numCache/>
            </c:numRef>
          </c:val>
          <c:smooth val="0"/>
        </c:ser>
        <c:axId val="21289749"/>
        <c:axId val="57390014"/>
      </c:lineChart>
      <c:catAx>
        <c:axId val="21289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90014"/>
        <c:crosses val="autoZero"/>
        <c:auto val="1"/>
        <c:lblOffset val="100"/>
        <c:noMultiLvlLbl val="0"/>
      </c:catAx>
      <c:valAx>
        <c:axId val="57390014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12897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</xdr:row>
      <xdr:rowOff>19050</xdr:rowOff>
    </xdr:from>
    <xdr:to>
      <xdr:col>15</xdr:col>
      <xdr:colOff>381000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5581650" y="200025"/>
        <a:ext cx="55911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95250</xdr:rowOff>
    </xdr:from>
    <xdr:to>
      <xdr:col>15</xdr:col>
      <xdr:colOff>533400</xdr:colOff>
      <xdr:row>31</xdr:row>
      <xdr:rowOff>142875</xdr:rowOff>
    </xdr:to>
    <xdr:graphicFrame>
      <xdr:nvGraphicFramePr>
        <xdr:cNvPr id="1" name="Chart 4"/>
        <xdr:cNvGraphicFramePr/>
      </xdr:nvGraphicFramePr>
      <xdr:xfrm>
        <a:off x="6219825" y="95250"/>
        <a:ext cx="58578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0</xdr:rowOff>
    </xdr:from>
    <xdr:to>
      <xdr:col>15</xdr:col>
      <xdr:colOff>266700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524500" y="0"/>
        <a:ext cx="5534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0</xdr:row>
      <xdr:rowOff>95250</xdr:rowOff>
    </xdr:from>
    <xdr:to>
      <xdr:col>15</xdr:col>
      <xdr:colOff>209550</xdr:colOff>
      <xdr:row>31</xdr:row>
      <xdr:rowOff>19050</xdr:rowOff>
    </xdr:to>
    <xdr:graphicFrame>
      <xdr:nvGraphicFramePr>
        <xdr:cNvPr id="2" name="Chart 4"/>
        <xdr:cNvGraphicFramePr/>
      </xdr:nvGraphicFramePr>
      <xdr:xfrm>
        <a:off x="5505450" y="95250"/>
        <a:ext cx="5495925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0</xdr:rowOff>
    </xdr:from>
    <xdr:to>
      <xdr:col>16</xdr:col>
      <xdr:colOff>9525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6419850" y="0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0</xdr:row>
      <xdr:rowOff>85725</xdr:rowOff>
    </xdr:from>
    <xdr:to>
      <xdr:col>15</xdr:col>
      <xdr:colOff>552450</xdr:colOff>
      <xdr:row>30</xdr:row>
      <xdr:rowOff>114300</xdr:rowOff>
    </xdr:to>
    <xdr:graphicFrame>
      <xdr:nvGraphicFramePr>
        <xdr:cNvPr id="2" name="Chart 4"/>
        <xdr:cNvGraphicFramePr/>
      </xdr:nvGraphicFramePr>
      <xdr:xfrm>
        <a:off x="6286500" y="85725"/>
        <a:ext cx="58864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2" activeCellId="2" sqref="A42:IV42 A22:IV22 A2:IV2"/>
    </sheetView>
  </sheetViews>
  <sheetFormatPr defaultColWidth="9.00390625" defaultRowHeight="13.5"/>
  <cols>
    <col min="1" max="1" width="5.50390625" style="0" bestFit="1" customWidth="1"/>
    <col min="2" max="2" width="8.50390625" style="0" bestFit="1" customWidth="1"/>
    <col min="3" max="3" width="9.50390625" style="0" bestFit="1" customWidth="1"/>
    <col min="4" max="4" width="10.50390625" style="0" bestFit="1" customWidth="1"/>
    <col min="5" max="6" width="9.50390625" style="0" bestFit="1" customWidth="1"/>
    <col min="7" max="7" width="16.625" style="0" bestFit="1" customWidth="1"/>
  </cols>
  <sheetData>
    <row r="1" spans="1:7" ht="14.25" thickBot="1">
      <c r="A1" s="23" t="s">
        <v>1</v>
      </c>
      <c r="B1" s="15" t="s">
        <v>0</v>
      </c>
      <c r="C1" s="24" t="s">
        <v>2</v>
      </c>
      <c r="D1" s="25" t="s">
        <v>3</v>
      </c>
      <c r="E1" s="25" t="s">
        <v>4</v>
      </c>
      <c r="F1" s="11" t="s">
        <v>5</v>
      </c>
      <c r="G1" s="19" t="s">
        <v>6</v>
      </c>
    </row>
    <row r="2" spans="1:7" s="35" customFormat="1" ht="13.5">
      <c r="A2" s="29">
        <v>0</v>
      </c>
      <c r="B2" s="30">
        <v>1</v>
      </c>
      <c r="C2" s="31">
        <f>$B$42/4-$B$22/2+$B$2/4</f>
        <v>-1.75</v>
      </c>
      <c r="D2" s="32">
        <v>0</v>
      </c>
      <c r="E2" s="32">
        <f>-$B$42/4+(3*$B$22)/2-(5*$B$2)/4</f>
        <v>6.75</v>
      </c>
      <c r="F2" s="33">
        <f>$B$2</f>
        <v>1</v>
      </c>
      <c r="G2" s="34">
        <f>$C$2*$A2^3+$D$2*$A2^2+$E$2*$A2+$F$2</f>
        <v>1</v>
      </c>
    </row>
    <row r="3" spans="1:7" ht="13.5">
      <c r="A3" s="2">
        <v>0.05</v>
      </c>
      <c r="B3" s="18"/>
      <c r="C3" s="6"/>
      <c r="D3" s="7"/>
      <c r="E3" s="7"/>
      <c r="F3" s="14"/>
      <c r="G3" s="18">
        <f aca="true" t="shared" si="0" ref="G3:G21">$C$2*$A3^3+$D$2*$A3^2+$E$2*$A3+$F$2</f>
        <v>1.33728125</v>
      </c>
    </row>
    <row r="4" spans="1:7" ht="13.5">
      <c r="A4" s="1">
        <v>0.1</v>
      </c>
      <c r="B4" s="18"/>
      <c r="C4" s="6"/>
      <c r="D4" s="7"/>
      <c r="E4" s="7"/>
      <c r="F4" s="14"/>
      <c r="G4" s="18">
        <f t="shared" si="0"/>
        <v>1.67325</v>
      </c>
    </row>
    <row r="5" spans="1:7" ht="13.5">
      <c r="A5" s="2">
        <v>0.15</v>
      </c>
      <c r="B5" s="18"/>
      <c r="C5" s="6"/>
      <c r="D5" s="7"/>
      <c r="E5" s="7"/>
      <c r="F5" s="14"/>
      <c r="G5" s="18">
        <f t="shared" si="0"/>
        <v>2.00659375</v>
      </c>
    </row>
    <row r="6" spans="1:7" ht="13.5">
      <c r="A6" s="1">
        <v>0.2</v>
      </c>
      <c r="B6" s="18"/>
      <c r="C6" s="6"/>
      <c r="D6" s="7"/>
      <c r="E6" s="7"/>
      <c r="F6" s="14"/>
      <c r="G6" s="18">
        <f t="shared" si="0"/>
        <v>2.3360000000000003</v>
      </c>
    </row>
    <row r="7" spans="1:7" ht="13.5">
      <c r="A7" s="2">
        <v>0.25</v>
      </c>
      <c r="B7" s="18"/>
      <c r="C7" s="6"/>
      <c r="D7" s="7"/>
      <c r="E7" s="7"/>
      <c r="F7" s="14"/>
      <c r="G7" s="18">
        <f t="shared" si="0"/>
        <v>2.66015625</v>
      </c>
    </row>
    <row r="8" spans="1:7" ht="13.5">
      <c r="A8" s="1">
        <v>0.3</v>
      </c>
      <c r="B8" s="18"/>
      <c r="C8" s="6"/>
      <c r="D8" s="7"/>
      <c r="E8" s="7"/>
      <c r="F8" s="14"/>
      <c r="G8" s="18">
        <f t="shared" si="0"/>
        <v>2.97775</v>
      </c>
    </row>
    <row r="9" spans="1:7" ht="13.5">
      <c r="A9" s="2">
        <v>0.35</v>
      </c>
      <c r="B9" s="18"/>
      <c r="C9" s="6"/>
      <c r="D9" s="7"/>
      <c r="E9" s="7"/>
      <c r="F9" s="14"/>
      <c r="G9" s="18">
        <f t="shared" si="0"/>
        <v>3.28746875</v>
      </c>
    </row>
    <row r="10" spans="1:7" ht="13.5">
      <c r="A10" s="1">
        <v>0.4</v>
      </c>
      <c r="B10" s="18"/>
      <c r="C10" s="6"/>
      <c r="D10" s="7"/>
      <c r="E10" s="7"/>
      <c r="F10" s="14"/>
      <c r="G10" s="18">
        <f t="shared" si="0"/>
        <v>3.588</v>
      </c>
    </row>
    <row r="11" spans="1:7" ht="13.5">
      <c r="A11" s="2">
        <v>0.45</v>
      </c>
      <c r="B11" s="18"/>
      <c r="C11" s="6"/>
      <c r="D11" s="7"/>
      <c r="E11" s="7"/>
      <c r="F11" s="14"/>
      <c r="G11" s="18">
        <f t="shared" si="0"/>
        <v>3.8780312500000003</v>
      </c>
    </row>
    <row r="12" spans="1:7" ht="13.5">
      <c r="A12" s="1">
        <v>0.5</v>
      </c>
      <c r="B12" s="18"/>
      <c r="C12" s="6"/>
      <c r="D12" s="7"/>
      <c r="E12" s="7"/>
      <c r="F12" s="14"/>
      <c r="G12" s="18">
        <f t="shared" si="0"/>
        <v>4.15625</v>
      </c>
    </row>
    <row r="13" spans="1:7" ht="13.5">
      <c r="A13" s="2">
        <v>0.55</v>
      </c>
      <c r="B13" s="18"/>
      <c r="C13" s="6"/>
      <c r="D13" s="7"/>
      <c r="E13" s="7"/>
      <c r="F13" s="14"/>
      <c r="G13" s="18">
        <f t="shared" si="0"/>
        <v>4.42134375</v>
      </c>
    </row>
    <row r="14" spans="1:7" ht="13.5">
      <c r="A14" s="1">
        <v>0.6</v>
      </c>
      <c r="B14" s="18"/>
      <c r="C14" s="6"/>
      <c r="D14" s="7"/>
      <c r="E14" s="7"/>
      <c r="F14" s="14"/>
      <c r="G14" s="18">
        <f t="shared" si="0"/>
        <v>4.672</v>
      </c>
    </row>
    <row r="15" spans="1:7" ht="13.5">
      <c r="A15" s="2">
        <v>0.65</v>
      </c>
      <c r="B15" s="18"/>
      <c r="C15" s="6"/>
      <c r="D15" s="7"/>
      <c r="E15" s="7"/>
      <c r="F15" s="14"/>
      <c r="G15" s="18">
        <f t="shared" si="0"/>
        <v>4.9069062500000005</v>
      </c>
    </row>
    <row r="16" spans="1:7" ht="13.5">
      <c r="A16" s="1">
        <v>0.7</v>
      </c>
      <c r="B16" s="18"/>
      <c r="C16" s="6"/>
      <c r="D16" s="7"/>
      <c r="E16" s="7"/>
      <c r="F16" s="14"/>
      <c r="G16" s="18">
        <f t="shared" si="0"/>
        <v>5.12475</v>
      </c>
    </row>
    <row r="17" spans="1:7" ht="13.5">
      <c r="A17" s="2">
        <v>0.75</v>
      </c>
      <c r="B17" s="18"/>
      <c r="C17" s="6"/>
      <c r="D17" s="7"/>
      <c r="E17" s="7"/>
      <c r="F17" s="14"/>
      <c r="G17" s="18">
        <f t="shared" si="0"/>
        <v>5.32421875</v>
      </c>
    </row>
    <row r="18" spans="1:7" ht="13.5">
      <c r="A18" s="1">
        <v>0.8</v>
      </c>
      <c r="B18" s="18"/>
      <c r="C18" s="6"/>
      <c r="D18" s="7"/>
      <c r="E18" s="7"/>
      <c r="F18" s="14"/>
      <c r="G18" s="18">
        <f t="shared" si="0"/>
        <v>5.5040000000000004</v>
      </c>
    </row>
    <row r="19" spans="1:7" ht="13.5">
      <c r="A19" s="2">
        <v>0.85</v>
      </c>
      <c r="B19" s="18"/>
      <c r="C19" s="6"/>
      <c r="D19" s="7"/>
      <c r="E19" s="7"/>
      <c r="F19" s="14"/>
      <c r="G19" s="18">
        <f t="shared" si="0"/>
        <v>5.66278125</v>
      </c>
    </row>
    <row r="20" spans="1:7" ht="13.5">
      <c r="A20" s="1">
        <v>0.9</v>
      </c>
      <c r="B20" s="18"/>
      <c r="C20" s="6"/>
      <c r="D20" s="7"/>
      <c r="E20" s="7"/>
      <c r="F20" s="14"/>
      <c r="G20" s="18">
        <f t="shared" si="0"/>
        <v>5.79925</v>
      </c>
    </row>
    <row r="21" spans="1:7" ht="13.5">
      <c r="A21" s="2">
        <v>0.95</v>
      </c>
      <c r="B21" s="18"/>
      <c r="C21" s="6"/>
      <c r="D21" s="7"/>
      <c r="E21" s="7"/>
      <c r="F21" s="14"/>
      <c r="G21" s="18">
        <f t="shared" si="0"/>
        <v>5.91209375</v>
      </c>
    </row>
    <row r="22" spans="1:7" s="35" customFormat="1" ht="13.5">
      <c r="A22" s="40">
        <v>1</v>
      </c>
      <c r="B22" s="36">
        <v>6</v>
      </c>
      <c r="C22" s="37">
        <f>-$B$42/4+$B$22/2-$B$2/4</f>
        <v>1.75</v>
      </c>
      <c r="D22" s="38">
        <f>(3*$B$42)/2-3*$B$22+(3*$B$2)/2</f>
        <v>-10.5</v>
      </c>
      <c r="E22" s="38">
        <f>-(7*$B$42)/4+(9*$B$22)/2-(11*$B$2)/4</f>
        <v>17.25</v>
      </c>
      <c r="F22" s="39">
        <f>$B$42/2-$B$22+(3*$B$2)/2</f>
        <v>-2.5</v>
      </c>
      <c r="G22" s="36">
        <f>$C$22*$A22^3+$D$22*$A22^2+$E$22*$A22+$F$22</f>
        <v>6</v>
      </c>
    </row>
    <row r="23" spans="1:7" ht="13.5">
      <c r="A23" s="2">
        <v>1.05</v>
      </c>
      <c r="B23" s="18"/>
      <c r="C23" s="6"/>
      <c r="D23" s="7"/>
      <c r="E23" s="7"/>
      <c r="F23" s="14"/>
      <c r="G23" s="18">
        <f aca="true" t="shared" si="1" ref="G23:G42">$C$22*$A23^3+$D$22*$A23^2+$E$22*$A23+$F$22</f>
        <v>6.062093750000001</v>
      </c>
    </row>
    <row r="24" spans="1:7" ht="13.5">
      <c r="A24" s="2">
        <v>1.1</v>
      </c>
      <c r="B24" s="18"/>
      <c r="C24" s="6"/>
      <c r="D24" s="7"/>
      <c r="E24" s="7"/>
      <c r="F24" s="14"/>
      <c r="G24" s="18">
        <f t="shared" si="1"/>
        <v>6.099250000000001</v>
      </c>
    </row>
    <row r="25" spans="1:7" ht="13.5">
      <c r="A25" s="2">
        <v>1.15</v>
      </c>
      <c r="B25" s="18"/>
      <c r="C25" s="6"/>
      <c r="D25" s="7"/>
      <c r="E25" s="7"/>
      <c r="F25" s="14"/>
      <c r="G25" s="18">
        <f t="shared" si="1"/>
        <v>6.112781250000001</v>
      </c>
    </row>
    <row r="26" spans="1:7" ht="13.5">
      <c r="A26" s="2">
        <v>1.2</v>
      </c>
      <c r="B26" s="18"/>
      <c r="C26" s="6"/>
      <c r="D26" s="7"/>
      <c r="E26" s="7"/>
      <c r="F26" s="14"/>
      <c r="G26" s="18">
        <f t="shared" si="1"/>
        <v>6.103999999999999</v>
      </c>
    </row>
    <row r="27" spans="1:7" ht="13.5">
      <c r="A27" s="2">
        <v>1.25</v>
      </c>
      <c r="B27" s="18"/>
      <c r="C27" s="6"/>
      <c r="D27" s="7"/>
      <c r="E27" s="7"/>
      <c r="F27" s="14"/>
      <c r="G27" s="18">
        <f t="shared" si="1"/>
        <v>6.07421875</v>
      </c>
    </row>
    <row r="28" spans="1:7" ht="13.5">
      <c r="A28" s="2">
        <v>1.3</v>
      </c>
      <c r="B28" s="18"/>
      <c r="C28" s="6"/>
      <c r="D28" s="7"/>
      <c r="E28" s="7"/>
      <c r="F28" s="14"/>
      <c r="G28" s="18">
        <f t="shared" si="1"/>
        <v>6.024750000000001</v>
      </c>
    </row>
    <row r="29" spans="1:7" ht="13.5">
      <c r="A29" s="2">
        <v>1.35</v>
      </c>
      <c r="B29" s="18"/>
      <c r="C29" s="6"/>
      <c r="D29" s="7"/>
      <c r="E29" s="7"/>
      <c r="F29" s="14"/>
      <c r="G29" s="18">
        <f t="shared" si="1"/>
        <v>5.956906249999999</v>
      </c>
    </row>
    <row r="30" spans="1:7" ht="13.5">
      <c r="A30" s="2">
        <v>1.4</v>
      </c>
      <c r="B30" s="18"/>
      <c r="C30" s="6"/>
      <c r="D30" s="7"/>
      <c r="E30" s="7"/>
      <c r="F30" s="14"/>
      <c r="G30" s="18">
        <f t="shared" si="1"/>
        <v>5.872</v>
      </c>
    </row>
    <row r="31" spans="1:7" ht="13.5">
      <c r="A31" s="2">
        <v>1.45</v>
      </c>
      <c r="B31" s="18"/>
      <c r="C31" s="6"/>
      <c r="D31" s="7"/>
      <c r="E31" s="7"/>
      <c r="F31" s="14"/>
      <c r="G31" s="18">
        <f t="shared" si="1"/>
        <v>5.771343749999996</v>
      </c>
    </row>
    <row r="32" spans="1:7" ht="13.5">
      <c r="A32" s="2">
        <v>1.5</v>
      </c>
      <c r="B32" s="26"/>
      <c r="C32" s="20"/>
      <c r="D32" s="21"/>
      <c r="E32" s="21"/>
      <c r="F32" s="22"/>
      <c r="G32" s="18">
        <f t="shared" si="1"/>
        <v>5.65625</v>
      </c>
    </row>
    <row r="33" spans="1:7" ht="13.5">
      <c r="A33" s="2">
        <v>1.55</v>
      </c>
      <c r="B33" s="26"/>
      <c r="C33" s="20"/>
      <c r="D33" s="21"/>
      <c r="E33" s="21"/>
      <c r="F33" s="22"/>
      <c r="G33" s="18">
        <f t="shared" si="1"/>
        <v>5.528031249999998</v>
      </c>
    </row>
    <row r="34" spans="1:7" ht="13.5">
      <c r="A34" s="2">
        <v>1.6</v>
      </c>
      <c r="B34" s="26"/>
      <c r="C34" s="20"/>
      <c r="D34" s="21"/>
      <c r="E34" s="21"/>
      <c r="F34" s="22"/>
      <c r="G34" s="18">
        <f t="shared" si="1"/>
        <v>5.387999999999998</v>
      </c>
    </row>
    <row r="35" spans="1:7" ht="13.5">
      <c r="A35" s="2">
        <v>1.65</v>
      </c>
      <c r="B35" s="26"/>
      <c r="C35" s="20"/>
      <c r="D35" s="21"/>
      <c r="E35" s="21"/>
      <c r="F35" s="22"/>
      <c r="G35" s="18">
        <f t="shared" si="1"/>
        <v>5.2374687500000014</v>
      </c>
    </row>
    <row r="36" spans="1:7" ht="13.5">
      <c r="A36" s="2">
        <v>1.7</v>
      </c>
      <c r="B36" s="26"/>
      <c r="C36" s="20"/>
      <c r="D36" s="21"/>
      <c r="E36" s="21"/>
      <c r="F36" s="22"/>
      <c r="G36" s="18">
        <f t="shared" si="1"/>
        <v>5.077750000000005</v>
      </c>
    </row>
    <row r="37" spans="1:7" ht="13.5">
      <c r="A37" s="2">
        <v>1.75</v>
      </c>
      <c r="B37" s="26"/>
      <c r="C37" s="20"/>
      <c r="D37" s="21"/>
      <c r="E37" s="21"/>
      <c r="F37" s="22"/>
      <c r="G37" s="18">
        <f t="shared" si="1"/>
        <v>4.91015625</v>
      </c>
    </row>
    <row r="38" spans="1:7" ht="13.5">
      <c r="A38" s="2">
        <v>1.8</v>
      </c>
      <c r="B38" s="26"/>
      <c r="C38" s="20"/>
      <c r="D38" s="21"/>
      <c r="E38" s="21"/>
      <c r="F38" s="22"/>
      <c r="G38" s="18">
        <f t="shared" si="1"/>
        <v>4.736000000000001</v>
      </c>
    </row>
    <row r="39" spans="1:7" ht="13.5">
      <c r="A39" s="2">
        <v>1.85</v>
      </c>
      <c r="B39" s="26"/>
      <c r="C39" s="20"/>
      <c r="D39" s="21"/>
      <c r="E39" s="21"/>
      <c r="F39" s="22"/>
      <c r="G39" s="18">
        <f t="shared" si="1"/>
        <v>4.556593750000001</v>
      </c>
    </row>
    <row r="40" spans="1:7" ht="13.5">
      <c r="A40" s="2">
        <v>1.9</v>
      </c>
      <c r="B40" s="26"/>
      <c r="C40" s="20"/>
      <c r="D40" s="21"/>
      <c r="E40" s="21"/>
      <c r="F40" s="22"/>
      <c r="G40" s="18">
        <f t="shared" si="1"/>
        <v>4.373249999999995</v>
      </c>
    </row>
    <row r="41" spans="1:7" ht="13.5">
      <c r="A41" s="2">
        <v>1.95</v>
      </c>
      <c r="B41" s="26"/>
      <c r="C41" s="20"/>
      <c r="D41" s="21"/>
      <c r="E41" s="21"/>
      <c r="F41" s="22"/>
      <c r="G41" s="18">
        <f t="shared" si="1"/>
        <v>4.187281249999998</v>
      </c>
    </row>
    <row r="42" spans="1:7" s="35" customFormat="1" ht="14.25" thickBot="1">
      <c r="A42" s="41">
        <v>2</v>
      </c>
      <c r="B42" s="42">
        <v>4</v>
      </c>
      <c r="C42" s="43"/>
      <c r="D42" s="44"/>
      <c r="E42" s="44"/>
      <c r="F42" s="45"/>
      <c r="G42" s="42">
        <f t="shared" si="1"/>
        <v>4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28">
      <selection activeCell="A62" activeCellId="3" sqref="A2:IV2 A22:IV22 A42:IV42 A62:IV62"/>
    </sheetView>
  </sheetViews>
  <sheetFormatPr defaultColWidth="9.00390625" defaultRowHeight="13.5"/>
  <cols>
    <col min="1" max="1" width="5.50390625" style="3" bestFit="1" customWidth="1"/>
    <col min="2" max="2" width="8.50390625" style="0" bestFit="1" customWidth="1"/>
    <col min="3" max="3" width="14.00390625" style="8" bestFit="1" customWidth="1"/>
    <col min="4" max="4" width="10.50390625" style="8" bestFit="1" customWidth="1"/>
    <col min="5" max="5" width="14.00390625" style="8" bestFit="1" customWidth="1"/>
    <col min="6" max="6" width="10.50390625" style="8" bestFit="1" customWidth="1"/>
    <col min="7" max="7" width="16.50390625" style="0" bestFit="1" customWidth="1"/>
  </cols>
  <sheetData>
    <row r="1" spans="1:7" ht="14.25" thickBot="1">
      <c r="A1" s="16" t="s">
        <v>1</v>
      </c>
      <c r="B1" s="15" t="s">
        <v>0</v>
      </c>
      <c r="C1" s="9" t="s">
        <v>2</v>
      </c>
      <c r="D1" s="10" t="s">
        <v>3</v>
      </c>
      <c r="E1" s="10" t="s">
        <v>4</v>
      </c>
      <c r="F1" s="12" t="s">
        <v>5</v>
      </c>
      <c r="G1" s="19" t="s">
        <v>6</v>
      </c>
    </row>
    <row r="2" spans="1:7" s="35" customFormat="1" ht="13.5">
      <c r="A2" s="29">
        <v>0</v>
      </c>
      <c r="B2" s="30">
        <v>0</v>
      </c>
      <c r="C2" s="31">
        <f>-$B$62/15+(2*$B$42)/5-(3*$B$22)/5+(4*$B$2)/15</f>
        <v>-4.333333333333333</v>
      </c>
      <c r="D2" s="32">
        <v>0</v>
      </c>
      <c r="E2" s="32">
        <f>$B$62/15-(2*$B$42)/5+(8*$B$22)/5-(19*$B$2)/15</f>
        <v>12.333333333333334</v>
      </c>
      <c r="F2" s="33">
        <f>$B$2</f>
        <v>0</v>
      </c>
      <c r="G2" s="34">
        <f>$C$2*$A2^3+$D$2*$A2^2+$E$2*$A2+$F$2</f>
        <v>0</v>
      </c>
    </row>
    <row r="3" spans="1:7" ht="13.5">
      <c r="A3" s="1">
        <v>0.05</v>
      </c>
      <c r="B3" s="17"/>
      <c r="C3" s="4"/>
      <c r="D3" s="5"/>
      <c r="E3" s="5"/>
      <c r="F3" s="13"/>
      <c r="G3" s="18">
        <f aca="true" t="shared" si="0" ref="G3:G21">$C$2*$A3^3+$D$2*$A3^2+$E$2*$A3+$F$2</f>
        <v>0.616125</v>
      </c>
    </row>
    <row r="4" spans="1:7" ht="13.5">
      <c r="A4" s="1">
        <v>0.1</v>
      </c>
      <c r="B4" s="17"/>
      <c r="C4" s="4"/>
      <c r="D4" s="5"/>
      <c r="E4" s="5"/>
      <c r="F4" s="13"/>
      <c r="G4" s="18">
        <f t="shared" si="0"/>
        <v>1.229</v>
      </c>
    </row>
    <row r="5" spans="1:7" ht="13.5">
      <c r="A5" s="1">
        <v>0.15</v>
      </c>
      <c r="B5" s="17"/>
      <c r="C5" s="4"/>
      <c r="D5" s="5"/>
      <c r="E5" s="5"/>
      <c r="F5" s="13"/>
      <c r="G5" s="18">
        <f t="shared" si="0"/>
        <v>1.835375</v>
      </c>
    </row>
    <row r="6" spans="1:7" ht="13.5">
      <c r="A6" s="1">
        <v>0.2</v>
      </c>
      <c r="B6" s="17"/>
      <c r="C6" s="4"/>
      <c r="D6" s="5"/>
      <c r="E6" s="5"/>
      <c r="F6" s="13"/>
      <c r="G6" s="18">
        <f t="shared" si="0"/>
        <v>2.432</v>
      </c>
    </row>
    <row r="7" spans="1:7" ht="13.5">
      <c r="A7" s="1">
        <v>0.25</v>
      </c>
      <c r="B7" s="17"/>
      <c r="C7" s="4"/>
      <c r="D7" s="5"/>
      <c r="E7" s="5"/>
      <c r="F7" s="13"/>
      <c r="G7" s="18">
        <f t="shared" si="0"/>
        <v>3.015625</v>
      </c>
    </row>
    <row r="8" spans="1:7" ht="13.5">
      <c r="A8" s="1">
        <v>0.3</v>
      </c>
      <c r="B8" s="17"/>
      <c r="C8" s="4"/>
      <c r="D8" s="5"/>
      <c r="E8" s="5"/>
      <c r="F8" s="13"/>
      <c r="G8" s="18">
        <f t="shared" si="0"/>
        <v>3.583</v>
      </c>
    </row>
    <row r="9" spans="1:7" ht="13.5">
      <c r="A9" s="1">
        <v>0.35</v>
      </c>
      <c r="B9" s="17"/>
      <c r="C9" s="4"/>
      <c r="D9" s="5"/>
      <c r="E9" s="5"/>
      <c r="F9" s="13"/>
      <c r="G9" s="18">
        <f t="shared" si="0"/>
        <v>4.130875</v>
      </c>
    </row>
    <row r="10" spans="1:7" ht="13.5">
      <c r="A10" s="1">
        <v>0.4</v>
      </c>
      <c r="B10" s="17"/>
      <c r="C10" s="4"/>
      <c r="D10" s="5"/>
      <c r="E10" s="5"/>
      <c r="F10" s="13"/>
      <c r="G10" s="18">
        <f t="shared" si="0"/>
        <v>4.656000000000001</v>
      </c>
    </row>
    <row r="11" spans="1:7" ht="13.5">
      <c r="A11" s="1">
        <v>0.45</v>
      </c>
      <c r="B11" s="17"/>
      <c r="C11" s="4"/>
      <c r="D11" s="5"/>
      <c r="E11" s="5"/>
      <c r="F11" s="13"/>
      <c r="G11" s="18">
        <f t="shared" si="0"/>
        <v>5.155125000000001</v>
      </c>
    </row>
    <row r="12" spans="1:7" ht="13.5">
      <c r="A12" s="1">
        <v>0.5</v>
      </c>
      <c r="B12" s="17"/>
      <c r="C12" s="4"/>
      <c r="D12" s="5"/>
      <c r="E12" s="5"/>
      <c r="F12" s="13"/>
      <c r="G12" s="18">
        <f t="shared" si="0"/>
        <v>5.625</v>
      </c>
    </row>
    <row r="13" spans="1:7" ht="13.5">
      <c r="A13" s="1">
        <v>0.55</v>
      </c>
      <c r="B13" s="18"/>
      <c r="C13" s="6"/>
      <c r="D13" s="7"/>
      <c r="E13" s="7"/>
      <c r="F13" s="14"/>
      <c r="G13" s="18">
        <f t="shared" si="0"/>
        <v>6.062375</v>
      </c>
    </row>
    <row r="14" spans="1:7" ht="13.5">
      <c r="A14" s="1">
        <v>0.6</v>
      </c>
      <c r="B14" s="18"/>
      <c r="C14" s="6"/>
      <c r="D14" s="7"/>
      <c r="E14" s="7"/>
      <c r="F14" s="14"/>
      <c r="G14" s="18">
        <f t="shared" si="0"/>
        <v>6.464</v>
      </c>
    </row>
    <row r="15" spans="1:7" ht="13.5">
      <c r="A15" s="1">
        <v>0.65</v>
      </c>
      <c r="B15" s="18"/>
      <c r="C15" s="6"/>
      <c r="D15" s="7"/>
      <c r="E15" s="7"/>
      <c r="F15" s="14"/>
      <c r="G15" s="18">
        <f t="shared" si="0"/>
        <v>6.826625000000001</v>
      </c>
    </row>
    <row r="16" spans="1:7" ht="13.5">
      <c r="A16" s="1">
        <v>0.7</v>
      </c>
      <c r="B16" s="18"/>
      <c r="C16" s="6"/>
      <c r="D16" s="7"/>
      <c r="E16" s="7"/>
      <c r="F16" s="14"/>
      <c r="G16" s="18">
        <f t="shared" si="0"/>
        <v>7.147</v>
      </c>
    </row>
    <row r="17" spans="1:7" ht="13.5">
      <c r="A17" s="1">
        <v>0.75</v>
      </c>
      <c r="B17" s="18"/>
      <c r="C17" s="6"/>
      <c r="D17" s="7"/>
      <c r="E17" s="7"/>
      <c r="F17" s="14"/>
      <c r="G17" s="18">
        <f t="shared" si="0"/>
        <v>7.421875</v>
      </c>
    </row>
    <row r="18" spans="1:7" ht="13.5">
      <c r="A18" s="1">
        <v>0.8</v>
      </c>
      <c r="B18" s="18"/>
      <c r="C18" s="6"/>
      <c r="D18" s="7"/>
      <c r="E18" s="7"/>
      <c r="F18" s="14"/>
      <c r="G18" s="18">
        <f t="shared" si="0"/>
        <v>7.648</v>
      </c>
    </row>
    <row r="19" spans="1:7" ht="13.5">
      <c r="A19" s="1">
        <v>0.85</v>
      </c>
      <c r="B19" s="18"/>
      <c r="C19" s="6"/>
      <c r="D19" s="7"/>
      <c r="E19" s="7"/>
      <c r="F19" s="14"/>
      <c r="G19" s="18">
        <f t="shared" si="0"/>
        <v>7.8221250000000015</v>
      </c>
    </row>
    <row r="20" spans="1:7" ht="13.5">
      <c r="A20" s="1">
        <v>0.9</v>
      </c>
      <c r="B20" s="18"/>
      <c r="C20" s="6"/>
      <c r="D20" s="7"/>
      <c r="E20" s="7"/>
      <c r="F20" s="14"/>
      <c r="G20" s="18">
        <f t="shared" si="0"/>
        <v>7.941000000000001</v>
      </c>
    </row>
    <row r="21" spans="1:7" ht="13.5">
      <c r="A21" s="1">
        <v>0.95</v>
      </c>
      <c r="B21" s="18"/>
      <c r="C21" s="6"/>
      <c r="D21" s="7"/>
      <c r="E21" s="7"/>
      <c r="F21" s="14"/>
      <c r="G21" s="18">
        <f t="shared" si="0"/>
        <v>8.001375000000001</v>
      </c>
    </row>
    <row r="22" spans="1:7" s="35" customFormat="1" ht="13.5">
      <c r="A22" s="29">
        <v>1</v>
      </c>
      <c r="B22" s="36">
        <v>8</v>
      </c>
      <c r="C22" s="37">
        <f>$B$62/3-$B$42+$B$22-$B$2/3</f>
        <v>7.666666666666667</v>
      </c>
      <c r="D22" s="38">
        <f>-(6*$B$62)/5+(21*$B$42)/5-(24*$B$22)/5+(9*$B$2)/5</f>
        <v>-36</v>
      </c>
      <c r="E22" s="38">
        <f>(19*$B$62)/15-(23*$B$42)/5+(32*$B$22)/5-(46*$B$2)/15</f>
        <v>48.333333333333336</v>
      </c>
      <c r="F22" s="39">
        <f>-(2*$B$62)/5+(7*$B$42)/5-(8*$B$22)/5+(8*$B$2)/5</f>
        <v>-12</v>
      </c>
      <c r="G22" s="36">
        <f>$C$22*$A22^3+$D$22*$A22^2+$E$22*$A22+$F$22</f>
        <v>8.000000000000004</v>
      </c>
    </row>
    <row r="23" spans="1:7" ht="13.5">
      <c r="A23" s="1">
        <v>1.05</v>
      </c>
      <c r="B23" s="18"/>
      <c r="C23" s="6"/>
      <c r="D23" s="7"/>
      <c r="E23" s="7"/>
      <c r="F23" s="14"/>
      <c r="G23" s="18">
        <f aca="true" t="shared" si="1" ref="G23:G41">$C$22*$A23^3+$D$22*$A23^2+$E$22*$A23+$F$22</f>
        <v>7.93512500000001</v>
      </c>
    </row>
    <row r="24" spans="1:7" ht="13.5">
      <c r="A24" s="1">
        <v>1.1</v>
      </c>
      <c r="B24" s="18"/>
      <c r="C24" s="6"/>
      <c r="D24" s="7"/>
      <c r="E24" s="7"/>
      <c r="F24" s="14"/>
      <c r="G24" s="18">
        <f t="shared" si="1"/>
        <v>7.811</v>
      </c>
    </row>
    <row r="25" spans="1:7" ht="13.5">
      <c r="A25" s="1">
        <v>1.15</v>
      </c>
      <c r="B25" s="18"/>
      <c r="C25" s="6"/>
      <c r="D25" s="7"/>
      <c r="E25" s="7"/>
      <c r="F25" s="14"/>
      <c r="G25" s="18">
        <f t="shared" si="1"/>
        <v>7.633375000000001</v>
      </c>
    </row>
    <row r="26" spans="1:7" ht="13.5">
      <c r="A26" s="1">
        <v>1.2</v>
      </c>
      <c r="B26" s="18"/>
      <c r="C26" s="6"/>
      <c r="D26" s="7"/>
      <c r="E26" s="7"/>
      <c r="F26" s="14"/>
      <c r="G26" s="18">
        <f t="shared" si="1"/>
        <v>7.408000000000001</v>
      </c>
    </row>
    <row r="27" spans="1:7" ht="13.5">
      <c r="A27" s="1">
        <v>1.25</v>
      </c>
      <c r="B27" s="18"/>
      <c r="C27" s="6"/>
      <c r="D27" s="7"/>
      <c r="E27" s="7"/>
      <c r="F27" s="14"/>
      <c r="G27" s="18">
        <f t="shared" si="1"/>
        <v>7.140625000000007</v>
      </c>
    </row>
    <row r="28" spans="1:7" ht="13.5">
      <c r="A28" s="1">
        <v>1.3</v>
      </c>
      <c r="B28" s="18"/>
      <c r="C28" s="6"/>
      <c r="D28" s="7"/>
      <c r="E28" s="7"/>
      <c r="F28" s="14"/>
      <c r="G28" s="18">
        <f t="shared" si="1"/>
        <v>6.837000000000003</v>
      </c>
    </row>
    <row r="29" spans="1:7" ht="13.5">
      <c r="A29" s="1">
        <v>1.35</v>
      </c>
      <c r="B29" s="18"/>
      <c r="C29" s="6"/>
      <c r="D29" s="7"/>
      <c r="E29" s="7"/>
      <c r="F29" s="14"/>
      <c r="G29" s="18">
        <f t="shared" si="1"/>
        <v>6.502875000000003</v>
      </c>
    </row>
    <row r="30" spans="1:7" ht="13.5">
      <c r="A30" s="1">
        <v>1.4</v>
      </c>
      <c r="B30" s="18"/>
      <c r="C30" s="6"/>
      <c r="D30" s="7"/>
      <c r="E30" s="7"/>
      <c r="F30" s="14"/>
      <c r="G30" s="18">
        <f t="shared" si="1"/>
        <v>6.144000000000013</v>
      </c>
    </row>
    <row r="31" spans="1:7" ht="13.5">
      <c r="A31" s="1">
        <v>1.45</v>
      </c>
      <c r="B31" s="18"/>
      <c r="C31" s="6"/>
      <c r="D31" s="7"/>
      <c r="E31" s="7"/>
      <c r="F31" s="14"/>
      <c r="G31" s="18">
        <f t="shared" si="1"/>
        <v>5.766125000000002</v>
      </c>
    </row>
    <row r="32" spans="1:7" ht="13.5">
      <c r="A32" s="1">
        <v>1.5</v>
      </c>
      <c r="B32" s="18"/>
      <c r="C32" s="6"/>
      <c r="D32" s="7"/>
      <c r="E32" s="7"/>
      <c r="F32" s="14"/>
      <c r="G32" s="18">
        <f t="shared" si="1"/>
        <v>5.375</v>
      </c>
    </row>
    <row r="33" spans="1:7" ht="13.5">
      <c r="A33" s="1">
        <v>1.55</v>
      </c>
      <c r="B33" s="18"/>
      <c r="C33" s="6"/>
      <c r="D33" s="7"/>
      <c r="E33" s="7"/>
      <c r="F33" s="14"/>
      <c r="G33" s="18">
        <f t="shared" si="1"/>
        <v>4.976375000000004</v>
      </c>
    </row>
    <row r="34" spans="1:7" ht="13.5">
      <c r="A34" s="1">
        <v>1.6</v>
      </c>
      <c r="B34" s="18"/>
      <c r="C34" s="6"/>
      <c r="D34" s="7"/>
      <c r="E34" s="7"/>
      <c r="F34" s="14"/>
      <c r="G34" s="18">
        <f t="shared" si="1"/>
        <v>4.575999999999993</v>
      </c>
    </row>
    <row r="35" spans="1:7" ht="13.5">
      <c r="A35" s="1">
        <v>1.65</v>
      </c>
      <c r="B35" s="18"/>
      <c r="C35" s="6"/>
      <c r="D35" s="7"/>
      <c r="E35" s="7"/>
      <c r="F35" s="14"/>
      <c r="G35" s="18">
        <f t="shared" si="1"/>
        <v>4.179625000000009</v>
      </c>
    </row>
    <row r="36" spans="1:7" ht="13.5">
      <c r="A36" s="1">
        <v>1.7</v>
      </c>
      <c r="B36" s="18"/>
      <c r="C36" s="6"/>
      <c r="D36" s="7"/>
      <c r="E36" s="7"/>
      <c r="F36" s="14"/>
      <c r="G36" s="18">
        <f t="shared" si="1"/>
        <v>3.7930000000000064</v>
      </c>
    </row>
    <row r="37" spans="1:7" ht="13.5">
      <c r="A37" s="1">
        <v>1.75</v>
      </c>
      <c r="B37" s="18"/>
      <c r="C37" s="6"/>
      <c r="D37" s="7"/>
      <c r="E37" s="7"/>
      <c r="F37" s="14"/>
      <c r="G37" s="18">
        <f t="shared" si="1"/>
        <v>3.421875000000014</v>
      </c>
    </row>
    <row r="38" spans="1:7" ht="13.5">
      <c r="A38" s="1">
        <v>1.8</v>
      </c>
      <c r="B38" s="18"/>
      <c r="C38" s="6"/>
      <c r="D38" s="7"/>
      <c r="E38" s="7"/>
      <c r="F38" s="14"/>
      <c r="G38" s="18">
        <f t="shared" si="1"/>
        <v>3.0720000000000027</v>
      </c>
    </row>
    <row r="39" spans="1:7" ht="13.5">
      <c r="A39" s="1">
        <v>1.85</v>
      </c>
      <c r="B39" s="18"/>
      <c r="C39" s="6"/>
      <c r="D39" s="7"/>
      <c r="E39" s="7"/>
      <c r="F39" s="14"/>
      <c r="G39" s="18">
        <f t="shared" si="1"/>
        <v>2.7491250000000065</v>
      </c>
    </row>
    <row r="40" spans="1:7" ht="13.5">
      <c r="A40" s="1">
        <v>1.9</v>
      </c>
      <c r="B40" s="18"/>
      <c r="C40" s="6"/>
      <c r="D40" s="7"/>
      <c r="E40" s="7"/>
      <c r="F40" s="14"/>
      <c r="G40" s="18">
        <f t="shared" si="1"/>
        <v>2.458999999999989</v>
      </c>
    </row>
    <row r="41" spans="1:7" ht="13.5">
      <c r="A41" s="1">
        <v>1.95</v>
      </c>
      <c r="B41" s="18"/>
      <c r="C41" s="6"/>
      <c r="D41" s="7"/>
      <c r="E41" s="7"/>
      <c r="F41" s="14"/>
      <c r="G41" s="18">
        <f t="shared" si="1"/>
        <v>2.207375000000013</v>
      </c>
    </row>
    <row r="42" spans="1:7" s="35" customFormat="1" ht="13.5">
      <c r="A42" s="40">
        <v>2</v>
      </c>
      <c r="B42" s="36">
        <v>2</v>
      </c>
      <c r="C42" s="37">
        <f>-(4*$B$62)/15+(3*$B$42)/5-(2*$B$22)/5+$B$2/15</f>
        <v>-3.3333333333333335</v>
      </c>
      <c r="D42" s="38">
        <f>(12*$B$62)/5-(27*$B$42)/5+(18*$B$22)/5-(3*$B$2)/5</f>
        <v>30</v>
      </c>
      <c r="E42" s="38">
        <f>-(89*$B$62)/15+(73*$B$42)/5-(52*$B$22)/5+(26*$B$2)/15</f>
        <v>-83.66666666666667</v>
      </c>
      <c r="F42" s="39">
        <f>(22*$B$62)/5-(57*$B$42)/5+(48*$B$22)/5-(8*$B$2)/5</f>
        <v>76</v>
      </c>
      <c r="G42" s="36">
        <f>$C$42*$A42^3+$D$42*$A42^2+$E$42*$A42+$F$42</f>
        <v>1.9999999999999858</v>
      </c>
    </row>
    <row r="43" spans="1:7" ht="13.5">
      <c r="A43" s="1">
        <v>2.05</v>
      </c>
      <c r="B43" s="18"/>
      <c r="C43" s="6"/>
      <c r="D43" s="7"/>
      <c r="E43" s="7"/>
      <c r="F43" s="14"/>
      <c r="G43" s="18">
        <f aca="true" t="shared" si="2" ref="G43:G62">$C$42*$A43^3+$D$42*$A43^2+$E$42*$A43+$F$42</f>
        <v>1.8412500000000023</v>
      </c>
    </row>
    <row r="44" spans="1:7" ht="13.5">
      <c r="A44" s="2">
        <v>2.1</v>
      </c>
      <c r="B44" s="18"/>
      <c r="C44" s="6"/>
      <c r="D44" s="7"/>
      <c r="E44" s="7"/>
      <c r="F44" s="14"/>
      <c r="G44" s="18">
        <f t="shared" si="2"/>
        <v>1.7299999999999898</v>
      </c>
    </row>
    <row r="45" spans="1:7" ht="13.5">
      <c r="A45" s="1">
        <v>2.15</v>
      </c>
      <c r="B45" s="18"/>
      <c r="C45" s="6"/>
      <c r="D45" s="7"/>
      <c r="E45" s="7"/>
      <c r="F45" s="14"/>
      <c r="G45" s="18">
        <f t="shared" si="2"/>
        <v>1.6637499999999932</v>
      </c>
    </row>
    <row r="46" spans="1:7" ht="13.5">
      <c r="A46" s="2">
        <v>2.2</v>
      </c>
      <c r="B46" s="18"/>
      <c r="C46" s="6"/>
      <c r="D46" s="7"/>
      <c r="E46" s="7"/>
      <c r="F46" s="14"/>
      <c r="G46" s="18">
        <f t="shared" si="2"/>
        <v>1.6399999999999864</v>
      </c>
    </row>
    <row r="47" spans="1:7" ht="13.5">
      <c r="A47" s="1">
        <v>2.25</v>
      </c>
      <c r="B47" s="18"/>
      <c r="C47" s="6"/>
      <c r="D47" s="7"/>
      <c r="E47" s="7"/>
      <c r="F47" s="14"/>
      <c r="G47" s="18">
        <f t="shared" si="2"/>
        <v>1.65625</v>
      </c>
    </row>
    <row r="48" spans="1:7" ht="13.5">
      <c r="A48" s="2">
        <v>2.3</v>
      </c>
      <c r="B48" s="18"/>
      <c r="C48" s="6"/>
      <c r="D48" s="7"/>
      <c r="E48" s="7"/>
      <c r="F48" s="14"/>
      <c r="G48" s="18">
        <f t="shared" si="2"/>
        <v>1.7099999999999937</v>
      </c>
    </row>
    <row r="49" spans="1:7" ht="13.5">
      <c r="A49" s="1">
        <v>2.35</v>
      </c>
      <c r="B49" s="18"/>
      <c r="C49" s="6"/>
      <c r="D49" s="7"/>
      <c r="E49" s="7"/>
      <c r="F49" s="14"/>
      <c r="G49" s="18">
        <f t="shared" si="2"/>
        <v>1.798749999999984</v>
      </c>
    </row>
    <row r="50" spans="1:7" ht="13.5">
      <c r="A50" s="2">
        <v>2.4</v>
      </c>
      <c r="B50" s="18"/>
      <c r="C50" s="6"/>
      <c r="D50" s="7"/>
      <c r="E50" s="7"/>
      <c r="F50" s="14"/>
      <c r="G50" s="18">
        <f t="shared" si="2"/>
        <v>1.9199999999999733</v>
      </c>
    </row>
    <row r="51" spans="1:7" ht="13.5">
      <c r="A51" s="1">
        <v>2.45</v>
      </c>
      <c r="B51" s="18"/>
      <c r="C51" s="6"/>
      <c r="D51" s="7"/>
      <c r="E51" s="7"/>
      <c r="F51" s="14"/>
      <c r="G51" s="18">
        <f t="shared" si="2"/>
        <v>2.0712500000000205</v>
      </c>
    </row>
    <row r="52" spans="1:7" ht="13.5">
      <c r="A52" s="2">
        <v>2.5</v>
      </c>
      <c r="B52" s="18"/>
      <c r="C52" s="6"/>
      <c r="D52" s="7"/>
      <c r="E52" s="7"/>
      <c r="F52" s="14"/>
      <c r="G52" s="18">
        <f t="shared" si="2"/>
        <v>2.2499999999999716</v>
      </c>
    </row>
    <row r="53" spans="1:7" ht="13.5">
      <c r="A53" s="1">
        <v>2.55</v>
      </c>
      <c r="B53" s="18"/>
      <c r="C53" s="6"/>
      <c r="D53" s="7"/>
      <c r="E53" s="7"/>
      <c r="F53" s="14"/>
      <c r="G53" s="18">
        <f t="shared" si="2"/>
        <v>2.453749999999985</v>
      </c>
    </row>
    <row r="54" spans="1:7" ht="13.5">
      <c r="A54" s="2">
        <v>2.6</v>
      </c>
      <c r="B54" s="18"/>
      <c r="C54" s="6"/>
      <c r="D54" s="7"/>
      <c r="E54" s="7"/>
      <c r="F54" s="14"/>
      <c r="G54" s="18">
        <f t="shared" si="2"/>
        <v>2.6799999999999784</v>
      </c>
    </row>
    <row r="55" spans="1:7" ht="13.5">
      <c r="A55" s="1">
        <v>2.65</v>
      </c>
      <c r="B55" s="18"/>
      <c r="C55" s="6"/>
      <c r="D55" s="7"/>
      <c r="E55" s="7"/>
      <c r="F55" s="14"/>
      <c r="G55" s="18">
        <f t="shared" si="2"/>
        <v>2.9262500000000102</v>
      </c>
    </row>
    <row r="56" spans="1:7" ht="13.5">
      <c r="A56" s="2">
        <v>2.7</v>
      </c>
      <c r="B56" s="18"/>
      <c r="C56" s="6"/>
      <c r="D56" s="7"/>
      <c r="E56" s="7"/>
      <c r="F56" s="14"/>
      <c r="G56" s="18">
        <f t="shared" si="2"/>
        <v>3.1899999999999693</v>
      </c>
    </row>
    <row r="57" spans="1:7" ht="13.5">
      <c r="A57" s="1">
        <v>2.75</v>
      </c>
      <c r="B57" s="18"/>
      <c r="C57" s="6"/>
      <c r="D57" s="7"/>
      <c r="E57" s="7"/>
      <c r="F57" s="14"/>
      <c r="G57" s="18">
        <f t="shared" si="2"/>
        <v>3.4687499999999716</v>
      </c>
    </row>
    <row r="58" spans="1:7" ht="13.5">
      <c r="A58" s="2">
        <v>2.8</v>
      </c>
      <c r="B58" s="18"/>
      <c r="C58" s="6"/>
      <c r="D58" s="7"/>
      <c r="E58" s="7"/>
      <c r="F58" s="14"/>
      <c r="G58" s="18">
        <f t="shared" si="2"/>
        <v>3.759999999999991</v>
      </c>
    </row>
    <row r="59" spans="1:7" ht="13.5">
      <c r="A59" s="1">
        <v>2.85</v>
      </c>
      <c r="B59" s="18"/>
      <c r="C59" s="6"/>
      <c r="D59" s="7"/>
      <c r="E59" s="7"/>
      <c r="F59" s="14"/>
      <c r="G59" s="18">
        <f t="shared" si="2"/>
        <v>4.061250000000001</v>
      </c>
    </row>
    <row r="60" spans="1:7" ht="13.5">
      <c r="A60" s="2">
        <v>2.9</v>
      </c>
      <c r="B60" s="18"/>
      <c r="C60" s="6"/>
      <c r="D60" s="7"/>
      <c r="E60" s="7"/>
      <c r="F60" s="14"/>
      <c r="G60" s="18">
        <f t="shared" si="2"/>
        <v>4.3700000000000045</v>
      </c>
    </row>
    <row r="61" spans="1:7" ht="13.5">
      <c r="A61" s="1">
        <v>2.95</v>
      </c>
      <c r="B61" s="18"/>
      <c r="C61" s="6"/>
      <c r="D61" s="7"/>
      <c r="E61" s="7"/>
      <c r="F61" s="14"/>
      <c r="G61" s="18">
        <f t="shared" si="2"/>
        <v>4.683750000000003</v>
      </c>
    </row>
    <row r="62" spans="1:7" s="35" customFormat="1" ht="14.25" thickBot="1">
      <c r="A62" s="41">
        <v>3</v>
      </c>
      <c r="B62" s="42">
        <v>5</v>
      </c>
      <c r="C62" s="43"/>
      <c r="D62" s="44"/>
      <c r="E62" s="44"/>
      <c r="F62" s="45"/>
      <c r="G62" s="42">
        <f t="shared" si="2"/>
        <v>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B3" sqref="B3"/>
    </sheetView>
  </sheetViews>
  <sheetFormatPr defaultColWidth="9.00390625" defaultRowHeight="13.5"/>
  <cols>
    <col min="1" max="1" width="5.50390625" style="0" bestFit="1" customWidth="1"/>
    <col min="2" max="2" width="8.50390625" style="0" bestFit="1" customWidth="1"/>
    <col min="3" max="3" width="9.50390625" style="0" bestFit="1" customWidth="1"/>
    <col min="4" max="4" width="10.50390625" style="0" bestFit="1" customWidth="1"/>
    <col min="5" max="6" width="9.50390625" style="0" bestFit="1" customWidth="1"/>
    <col min="7" max="7" width="16.625" style="0" bestFit="1" customWidth="1"/>
  </cols>
  <sheetData>
    <row r="1" spans="1:7" ht="14.25" thickBot="1">
      <c r="A1" s="23" t="s">
        <v>1</v>
      </c>
      <c r="B1" s="15" t="s">
        <v>0</v>
      </c>
      <c r="C1" s="24" t="s">
        <v>2</v>
      </c>
      <c r="D1" s="25" t="s">
        <v>3</v>
      </c>
      <c r="E1" s="25" t="s">
        <v>4</v>
      </c>
      <c r="F1" s="11" t="s">
        <v>5</v>
      </c>
      <c r="G1" s="19" t="s">
        <v>6</v>
      </c>
    </row>
    <row r="2" spans="1:7" s="35" customFormat="1" ht="13.5">
      <c r="A2" s="29">
        <v>0</v>
      </c>
      <c r="B2" s="30">
        <v>3</v>
      </c>
      <c r="C2" s="31">
        <f>$B$42/4-$B$22/2+$B$2/4</f>
        <v>0.75</v>
      </c>
      <c r="D2" s="32">
        <v>0</v>
      </c>
      <c r="E2" s="32">
        <f>-$B$42/4+(3*$B$22)/2-(5*$B$2)/4</f>
        <v>-1.75</v>
      </c>
      <c r="F2" s="33">
        <f>$B$2</f>
        <v>3</v>
      </c>
      <c r="G2" s="34">
        <f>$C$2*$A2^3+$D$2*$A2^2+$E$2*$A2+$F$2</f>
        <v>3</v>
      </c>
    </row>
    <row r="3" spans="1:7" ht="13.5">
      <c r="A3" s="2">
        <v>0.05</v>
      </c>
      <c r="B3" s="18"/>
      <c r="C3" s="6"/>
      <c r="D3" s="7"/>
      <c r="E3" s="7"/>
      <c r="F3" s="14"/>
      <c r="G3" s="18">
        <f aca="true" t="shared" si="0" ref="G3:G21">$C$2*$A3^3+$D$2*$A3^2+$E$2*$A3+$F$2</f>
        <v>2.91259375</v>
      </c>
    </row>
    <row r="4" spans="1:7" ht="13.5">
      <c r="A4" s="1">
        <v>0.1</v>
      </c>
      <c r="B4" s="18"/>
      <c r="C4" s="6"/>
      <c r="D4" s="7"/>
      <c r="E4" s="7"/>
      <c r="F4" s="14"/>
      <c r="G4" s="18">
        <f t="shared" si="0"/>
        <v>2.82575</v>
      </c>
    </row>
    <row r="5" spans="1:7" ht="13.5">
      <c r="A5" s="2">
        <v>0.15</v>
      </c>
      <c r="B5" s="18"/>
      <c r="C5" s="6"/>
      <c r="D5" s="7"/>
      <c r="E5" s="7"/>
      <c r="F5" s="14"/>
      <c r="G5" s="18">
        <f t="shared" si="0"/>
        <v>2.74003125</v>
      </c>
    </row>
    <row r="6" spans="1:7" ht="13.5">
      <c r="A6" s="1">
        <v>0.2</v>
      </c>
      <c r="B6" s="18"/>
      <c r="C6" s="6"/>
      <c r="D6" s="7"/>
      <c r="E6" s="7"/>
      <c r="F6" s="14"/>
      <c r="G6" s="18">
        <f t="shared" si="0"/>
        <v>2.656</v>
      </c>
    </row>
    <row r="7" spans="1:7" ht="13.5">
      <c r="A7" s="2">
        <v>0.25</v>
      </c>
      <c r="B7" s="18"/>
      <c r="C7" s="6"/>
      <c r="D7" s="7"/>
      <c r="E7" s="7"/>
      <c r="F7" s="14"/>
      <c r="G7" s="18">
        <f t="shared" si="0"/>
        <v>2.57421875</v>
      </c>
    </row>
    <row r="8" spans="1:7" ht="13.5">
      <c r="A8" s="1">
        <v>0.3</v>
      </c>
      <c r="B8" s="18"/>
      <c r="C8" s="6"/>
      <c r="D8" s="7"/>
      <c r="E8" s="7"/>
      <c r="F8" s="14"/>
      <c r="G8" s="18">
        <f t="shared" si="0"/>
        <v>2.49525</v>
      </c>
    </row>
    <row r="9" spans="1:7" ht="13.5">
      <c r="A9" s="2">
        <v>0.35</v>
      </c>
      <c r="B9" s="18"/>
      <c r="C9" s="6"/>
      <c r="D9" s="7"/>
      <c r="E9" s="7"/>
      <c r="F9" s="14"/>
      <c r="G9" s="18">
        <f t="shared" si="0"/>
        <v>2.41965625</v>
      </c>
    </row>
    <row r="10" spans="1:7" ht="13.5">
      <c r="A10" s="1">
        <v>0.4</v>
      </c>
      <c r="B10" s="18"/>
      <c r="C10" s="6"/>
      <c r="D10" s="7"/>
      <c r="E10" s="7"/>
      <c r="F10" s="14"/>
      <c r="G10" s="18">
        <f t="shared" si="0"/>
        <v>2.348</v>
      </c>
    </row>
    <row r="11" spans="1:7" ht="13.5">
      <c r="A11" s="2">
        <v>0.45</v>
      </c>
      <c r="B11" s="18"/>
      <c r="C11" s="6"/>
      <c r="D11" s="7"/>
      <c r="E11" s="7"/>
      <c r="F11" s="14"/>
      <c r="G11" s="18">
        <f t="shared" si="0"/>
        <v>2.28084375</v>
      </c>
    </row>
    <row r="12" spans="1:7" ht="13.5">
      <c r="A12" s="1">
        <v>0.5</v>
      </c>
      <c r="B12" s="18"/>
      <c r="C12" s="6"/>
      <c r="D12" s="7"/>
      <c r="E12" s="7"/>
      <c r="F12" s="14"/>
      <c r="G12" s="18">
        <f t="shared" si="0"/>
        <v>2.21875</v>
      </c>
    </row>
    <row r="13" spans="1:7" ht="13.5">
      <c r="A13" s="2">
        <v>0.55</v>
      </c>
      <c r="B13" s="18"/>
      <c r="C13" s="6"/>
      <c r="D13" s="7"/>
      <c r="E13" s="7"/>
      <c r="F13" s="14"/>
      <c r="G13" s="18">
        <f t="shared" si="0"/>
        <v>2.16228125</v>
      </c>
    </row>
    <row r="14" spans="1:7" ht="13.5">
      <c r="A14" s="1">
        <v>0.6</v>
      </c>
      <c r="B14" s="18"/>
      <c r="C14" s="6"/>
      <c r="D14" s="7"/>
      <c r="E14" s="7"/>
      <c r="F14" s="14"/>
      <c r="G14" s="18">
        <f t="shared" si="0"/>
        <v>2.112</v>
      </c>
    </row>
    <row r="15" spans="1:7" ht="13.5">
      <c r="A15" s="2">
        <v>0.65</v>
      </c>
      <c r="B15" s="18"/>
      <c r="C15" s="6"/>
      <c r="D15" s="7"/>
      <c r="E15" s="7"/>
      <c r="F15" s="14"/>
      <c r="G15" s="18">
        <f t="shared" si="0"/>
        <v>2.06846875</v>
      </c>
    </row>
    <row r="16" spans="1:7" ht="13.5">
      <c r="A16" s="1">
        <v>0.7</v>
      </c>
      <c r="B16" s="18"/>
      <c r="C16" s="6"/>
      <c r="D16" s="7"/>
      <c r="E16" s="7"/>
      <c r="F16" s="14"/>
      <c r="G16" s="18">
        <f t="shared" si="0"/>
        <v>2.0322500000000003</v>
      </c>
    </row>
    <row r="17" spans="1:7" ht="13.5">
      <c r="A17" s="2">
        <v>0.75</v>
      </c>
      <c r="B17" s="18"/>
      <c r="C17" s="6"/>
      <c r="D17" s="7"/>
      <c r="E17" s="7"/>
      <c r="F17" s="14"/>
      <c r="G17" s="18">
        <f t="shared" si="0"/>
        <v>2.00390625</v>
      </c>
    </row>
    <row r="18" spans="1:7" ht="13.5">
      <c r="A18" s="1">
        <v>0.8</v>
      </c>
      <c r="B18" s="18"/>
      <c r="C18" s="6"/>
      <c r="D18" s="7"/>
      <c r="E18" s="7"/>
      <c r="F18" s="14"/>
      <c r="G18" s="18">
        <f t="shared" si="0"/>
        <v>1.984</v>
      </c>
    </row>
    <row r="19" spans="1:7" ht="13.5">
      <c r="A19" s="2">
        <v>0.85</v>
      </c>
      <c r="B19" s="18"/>
      <c r="C19" s="6"/>
      <c r="D19" s="7"/>
      <c r="E19" s="7"/>
      <c r="F19" s="14"/>
      <c r="G19" s="18">
        <f t="shared" si="0"/>
        <v>1.9730937499999999</v>
      </c>
    </row>
    <row r="20" spans="1:7" ht="13.5">
      <c r="A20" s="1">
        <v>0.9</v>
      </c>
      <c r="B20" s="18"/>
      <c r="C20" s="6"/>
      <c r="D20" s="7"/>
      <c r="E20" s="7"/>
      <c r="F20" s="14"/>
      <c r="G20" s="18">
        <f t="shared" si="0"/>
        <v>1.9717500000000001</v>
      </c>
    </row>
    <row r="21" spans="1:7" ht="13.5">
      <c r="A21" s="2">
        <v>0.95</v>
      </c>
      <c r="B21" s="18"/>
      <c r="C21" s="6"/>
      <c r="D21" s="7"/>
      <c r="E21" s="7"/>
      <c r="F21" s="14"/>
      <c r="G21" s="18">
        <f t="shared" si="0"/>
        <v>1.98053125</v>
      </c>
    </row>
    <row r="22" spans="1:7" s="35" customFormat="1" ht="13.5">
      <c r="A22" s="40">
        <v>1</v>
      </c>
      <c r="B22" s="36">
        <v>2</v>
      </c>
      <c r="C22" s="37">
        <f>-$B$42/4+$B$22/2-$B$2/4</f>
        <v>-0.75</v>
      </c>
      <c r="D22" s="38">
        <f>(3*$B$42)/2-3*$B$22+(3*$B$2)/2</f>
        <v>4.5</v>
      </c>
      <c r="E22" s="38">
        <f>-(7*$B$42)/4+(9*$B$22)/2-(11*$B$2)/4</f>
        <v>-6.25</v>
      </c>
      <c r="F22" s="39">
        <f>$B$42/2-$B$22+(3*$B$2)/2</f>
        <v>4.5</v>
      </c>
      <c r="G22" s="36">
        <f>$C$22*$A22^3+$D$22*$A22^2+$E$22*$A22+$F$22</f>
        <v>2</v>
      </c>
    </row>
    <row r="23" spans="1:7" ht="13.5">
      <c r="A23" s="2">
        <v>1.05</v>
      </c>
      <c r="B23" s="18"/>
      <c r="C23" s="6"/>
      <c r="D23" s="7"/>
      <c r="E23" s="7"/>
      <c r="F23" s="14"/>
      <c r="G23" s="18">
        <f aca="true" t="shared" si="1" ref="G23:G42">$C$22*$A23^3+$D$22*$A23^2+$E$22*$A23+$F$22</f>
        <v>2.0305312499999992</v>
      </c>
    </row>
    <row r="24" spans="1:7" ht="13.5">
      <c r="A24" s="2">
        <v>1.1</v>
      </c>
      <c r="B24" s="18"/>
      <c r="C24" s="6"/>
      <c r="D24" s="7"/>
      <c r="E24" s="7"/>
      <c r="F24" s="14"/>
      <c r="G24" s="18">
        <f t="shared" si="1"/>
        <v>2.0717499999999998</v>
      </c>
    </row>
    <row r="25" spans="1:7" ht="13.5">
      <c r="A25" s="2">
        <v>1.15</v>
      </c>
      <c r="B25" s="18"/>
      <c r="C25" s="6"/>
      <c r="D25" s="7"/>
      <c r="E25" s="7"/>
      <c r="F25" s="14"/>
      <c r="G25" s="18">
        <f t="shared" si="1"/>
        <v>2.12309375</v>
      </c>
    </row>
    <row r="26" spans="1:7" ht="13.5">
      <c r="A26" s="2">
        <v>1.2</v>
      </c>
      <c r="B26" s="18"/>
      <c r="C26" s="6"/>
      <c r="D26" s="7"/>
      <c r="E26" s="7"/>
      <c r="F26" s="14"/>
      <c r="G26" s="18">
        <f t="shared" si="1"/>
        <v>2.1839999999999993</v>
      </c>
    </row>
    <row r="27" spans="1:7" ht="13.5">
      <c r="A27" s="2">
        <v>1.25</v>
      </c>
      <c r="B27" s="18"/>
      <c r="C27" s="6"/>
      <c r="D27" s="7"/>
      <c r="E27" s="7"/>
      <c r="F27" s="14"/>
      <c r="G27" s="18">
        <f t="shared" si="1"/>
        <v>2.25390625</v>
      </c>
    </row>
    <row r="28" spans="1:7" ht="13.5">
      <c r="A28" s="2">
        <v>1.3</v>
      </c>
      <c r="B28" s="18"/>
      <c r="C28" s="6"/>
      <c r="D28" s="7"/>
      <c r="E28" s="7"/>
      <c r="F28" s="14"/>
      <c r="G28" s="18">
        <f t="shared" si="1"/>
        <v>2.33225</v>
      </c>
    </row>
    <row r="29" spans="1:7" ht="13.5">
      <c r="A29" s="2">
        <v>1.35</v>
      </c>
      <c r="B29" s="18"/>
      <c r="C29" s="6"/>
      <c r="D29" s="7"/>
      <c r="E29" s="7"/>
      <c r="F29" s="14"/>
      <c r="G29" s="18">
        <f t="shared" si="1"/>
        <v>2.4184687500000015</v>
      </c>
    </row>
    <row r="30" spans="1:7" ht="13.5">
      <c r="A30" s="2">
        <v>1.4</v>
      </c>
      <c r="B30" s="18"/>
      <c r="C30" s="6"/>
      <c r="D30" s="7"/>
      <c r="E30" s="7"/>
      <c r="F30" s="14"/>
      <c r="G30" s="18">
        <f t="shared" si="1"/>
        <v>2.5119999999999987</v>
      </c>
    </row>
    <row r="31" spans="1:7" ht="13.5">
      <c r="A31" s="2">
        <v>1.45</v>
      </c>
      <c r="B31" s="18"/>
      <c r="C31" s="6"/>
      <c r="D31" s="7"/>
      <c r="E31" s="7"/>
      <c r="F31" s="14"/>
      <c r="G31" s="18">
        <f t="shared" si="1"/>
        <v>2.6122812499999997</v>
      </c>
    </row>
    <row r="32" spans="1:7" ht="13.5">
      <c r="A32" s="2">
        <v>1.5</v>
      </c>
      <c r="B32" s="26"/>
      <c r="C32" s="20"/>
      <c r="D32" s="21"/>
      <c r="E32" s="21"/>
      <c r="F32" s="22"/>
      <c r="G32" s="18">
        <f t="shared" si="1"/>
        <v>2.71875</v>
      </c>
    </row>
    <row r="33" spans="1:7" ht="13.5">
      <c r="A33" s="2">
        <v>1.55</v>
      </c>
      <c r="B33" s="26"/>
      <c r="C33" s="20"/>
      <c r="D33" s="21"/>
      <c r="E33" s="21"/>
      <c r="F33" s="22"/>
      <c r="G33" s="18">
        <f t="shared" si="1"/>
        <v>2.8308437499999997</v>
      </c>
    </row>
    <row r="34" spans="1:7" ht="13.5">
      <c r="A34" s="2">
        <v>1.6</v>
      </c>
      <c r="B34" s="26"/>
      <c r="C34" s="20"/>
      <c r="D34" s="21"/>
      <c r="E34" s="21"/>
      <c r="F34" s="22"/>
      <c r="G34" s="18">
        <f t="shared" si="1"/>
        <v>2.948000000000002</v>
      </c>
    </row>
    <row r="35" spans="1:7" ht="13.5">
      <c r="A35" s="2">
        <v>1.65</v>
      </c>
      <c r="B35" s="26"/>
      <c r="C35" s="20"/>
      <c r="D35" s="21"/>
      <c r="E35" s="21"/>
      <c r="F35" s="22"/>
      <c r="G35" s="18">
        <f t="shared" si="1"/>
        <v>3.0696562499999995</v>
      </c>
    </row>
    <row r="36" spans="1:7" ht="13.5">
      <c r="A36" s="2">
        <v>1.7</v>
      </c>
      <c r="B36" s="26"/>
      <c r="C36" s="20"/>
      <c r="D36" s="21"/>
      <c r="E36" s="21"/>
      <c r="F36" s="22"/>
      <c r="G36" s="18">
        <f t="shared" si="1"/>
        <v>3.1952499999999997</v>
      </c>
    </row>
    <row r="37" spans="1:7" ht="13.5">
      <c r="A37" s="2">
        <v>1.75</v>
      </c>
      <c r="B37" s="26"/>
      <c r="C37" s="20"/>
      <c r="D37" s="21"/>
      <c r="E37" s="21"/>
      <c r="F37" s="22"/>
      <c r="G37" s="18">
        <f t="shared" si="1"/>
        <v>3.32421875</v>
      </c>
    </row>
    <row r="38" spans="1:7" ht="13.5">
      <c r="A38" s="2">
        <v>1.8</v>
      </c>
      <c r="B38" s="26"/>
      <c r="C38" s="20"/>
      <c r="D38" s="21"/>
      <c r="E38" s="21"/>
      <c r="F38" s="22"/>
      <c r="G38" s="18">
        <f t="shared" si="1"/>
        <v>3.4560000000000013</v>
      </c>
    </row>
    <row r="39" spans="1:7" ht="13.5">
      <c r="A39" s="2">
        <v>1.85</v>
      </c>
      <c r="B39" s="26"/>
      <c r="C39" s="20"/>
      <c r="D39" s="21"/>
      <c r="E39" s="21"/>
      <c r="F39" s="22"/>
      <c r="G39" s="18">
        <f t="shared" si="1"/>
        <v>3.590031250000001</v>
      </c>
    </row>
    <row r="40" spans="1:7" ht="13.5">
      <c r="A40" s="2">
        <v>1.9</v>
      </c>
      <c r="B40" s="26"/>
      <c r="C40" s="20"/>
      <c r="D40" s="21"/>
      <c r="E40" s="21"/>
      <c r="F40" s="22"/>
      <c r="G40" s="18">
        <f t="shared" si="1"/>
        <v>3.7257500000000014</v>
      </c>
    </row>
    <row r="41" spans="1:7" ht="13.5">
      <c r="A41" s="2">
        <v>1.95</v>
      </c>
      <c r="B41" s="26"/>
      <c r="C41" s="20"/>
      <c r="D41" s="21"/>
      <c r="E41" s="21"/>
      <c r="F41" s="22"/>
      <c r="G41" s="18">
        <f t="shared" si="1"/>
        <v>3.8625937499999985</v>
      </c>
    </row>
    <row r="42" spans="1:7" s="35" customFormat="1" ht="14.25" thickBot="1">
      <c r="A42" s="41">
        <v>2</v>
      </c>
      <c r="B42" s="42">
        <v>4</v>
      </c>
      <c r="C42" s="43"/>
      <c r="D42" s="44"/>
      <c r="E42" s="44"/>
      <c r="F42" s="45"/>
      <c r="G42" s="42">
        <f t="shared" si="1"/>
        <v>4</v>
      </c>
    </row>
    <row r="44" spans="1:7" ht="13.5">
      <c r="A44" s="27" t="s">
        <v>7</v>
      </c>
      <c r="B44" s="27"/>
      <c r="C44" s="27"/>
      <c r="D44" s="27"/>
      <c r="E44" s="27"/>
      <c r="F44" s="27"/>
      <c r="G44" s="27"/>
    </row>
  </sheetData>
  <mergeCells count="1">
    <mergeCell ref="A44:G44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B63" sqref="B63"/>
    </sheetView>
  </sheetViews>
  <sheetFormatPr defaultColWidth="9.00390625" defaultRowHeight="13.5"/>
  <cols>
    <col min="1" max="1" width="5.50390625" style="3" bestFit="1" customWidth="1"/>
    <col min="2" max="2" width="9.50390625" style="0" bestFit="1" customWidth="1"/>
    <col min="3" max="3" width="14.00390625" style="8" bestFit="1" customWidth="1"/>
    <col min="4" max="4" width="10.50390625" style="8" bestFit="1" customWidth="1"/>
    <col min="5" max="5" width="14.00390625" style="8" bestFit="1" customWidth="1"/>
    <col min="6" max="6" width="10.50390625" style="8" bestFit="1" customWidth="1"/>
    <col min="7" max="7" width="16.50390625" style="0" bestFit="1" customWidth="1"/>
  </cols>
  <sheetData>
    <row r="1" spans="1:7" ht="14.25" thickBot="1">
      <c r="A1" s="16" t="s">
        <v>1</v>
      </c>
      <c r="B1" s="15" t="s">
        <v>0</v>
      </c>
      <c r="C1" s="9" t="s">
        <v>2</v>
      </c>
      <c r="D1" s="10" t="s">
        <v>3</v>
      </c>
      <c r="E1" s="10" t="s">
        <v>4</v>
      </c>
      <c r="F1" s="12" t="s">
        <v>5</v>
      </c>
      <c r="G1" s="19" t="s">
        <v>6</v>
      </c>
    </row>
    <row r="2" spans="1:7" s="35" customFormat="1" ht="13.5">
      <c r="A2" s="29">
        <v>0</v>
      </c>
      <c r="B2" s="30">
        <v>0</v>
      </c>
      <c r="C2" s="31">
        <f>-$B$62/15+(2*$B$42)/5-(3*$B$22)/5+(4*$B$2)/15</f>
        <v>-3.1333333333333333</v>
      </c>
      <c r="D2" s="32">
        <v>0</v>
      </c>
      <c r="E2" s="32">
        <f>$B$62/15-(2*$B$42)/5+(8*$B$22)/5-(19*$B$2)/15</f>
        <v>6.133333333333333</v>
      </c>
      <c r="F2" s="33">
        <f>$B$2</f>
        <v>0</v>
      </c>
      <c r="G2" s="34">
        <f>$C$2*$A2^3+$D$2*$A2^2+$E$2*$A2+$F$2</f>
        <v>0</v>
      </c>
    </row>
    <row r="3" spans="1:7" ht="13.5">
      <c r="A3" s="1">
        <v>0.05</v>
      </c>
      <c r="B3" s="17"/>
      <c r="C3" s="4"/>
      <c r="D3" s="5"/>
      <c r="E3" s="5"/>
      <c r="F3" s="13"/>
      <c r="G3" s="18">
        <f aca="true" t="shared" si="0" ref="G3:G21">$C$2*$A3^3+$D$2*$A3^2+$E$2*$A3+$F$2</f>
        <v>0.30627499999999996</v>
      </c>
    </row>
    <row r="4" spans="1:7" ht="13.5">
      <c r="A4" s="1">
        <v>0.1</v>
      </c>
      <c r="B4" s="17"/>
      <c r="C4" s="4"/>
      <c r="D4" s="5"/>
      <c r="E4" s="5"/>
      <c r="F4" s="13"/>
      <c r="G4" s="18">
        <f t="shared" si="0"/>
        <v>0.6102</v>
      </c>
    </row>
    <row r="5" spans="1:7" ht="13.5">
      <c r="A5" s="1">
        <v>0.15</v>
      </c>
      <c r="B5" s="17"/>
      <c r="C5" s="4"/>
      <c r="D5" s="5"/>
      <c r="E5" s="5"/>
      <c r="F5" s="13"/>
      <c r="G5" s="18">
        <f t="shared" si="0"/>
        <v>0.9094249999999999</v>
      </c>
    </row>
    <row r="6" spans="1:7" ht="13.5">
      <c r="A6" s="1">
        <v>0.2</v>
      </c>
      <c r="B6" s="17"/>
      <c r="C6" s="4"/>
      <c r="D6" s="5"/>
      <c r="E6" s="5"/>
      <c r="F6" s="13"/>
      <c r="G6" s="18">
        <f t="shared" si="0"/>
        <v>1.2016</v>
      </c>
    </row>
    <row r="7" spans="1:7" ht="13.5">
      <c r="A7" s="1">
        <v>0.25</v>
      </c>
      <c r="B7" s="17"/>
      <c r="C7" s="4"/>
      <c r="D7" s="5"/>
      <c r="E7" s="5"/>
      <c r="F7" s="13"/>
      <c r="G7" s="18">
        <f t="shared" si="0"/>
        <v>1.4843749999999998</v>
      </c>
    </row>
    <row r="8" spans="1:7" ht="13.5">
      <c r="A8" s="1">
        <v>0.3</v>
      </c>
      <c r="B8" s="17"/>
      <c r="C8" s="4"/>
      <c r="D8" s="5"/>
      <c r="E8" s="5"/>
      <c r="F8" s="13"/>
      <c r="G8" s="18">
        <f t="shared" si="0"/>
        <v>1.7553999999999998</v>
      </c>
    </row>
    <row r="9" spans="1:7" ht="13.5">
      <c r="A9" s="1">
        <v>0.35</v>
      </c>
      <c r="B9" s="17"/>
      <c r="C9" s="4"/>
      <c r="D9" s="5"/>
      <c r="E9" s="5"/>
      <c r="F9" s="13"/>
      <c r="G9" s="18">
        <f t="shared" si="0"/>
        <v>2.0123249999999997</v>
      </c>
    </row>
    <row r="10" spans="1:7" ht="13.5">
      <c r="A10" s="1">
        <v>0.4</v>
      </c>
      <c r="B10" s="17"/>
      <c r="C10" s="4"/>
      <c r="D10" s="5"/>
      <c r="E10" s="5"/>
      <c r="F10" s="13"/>
      <c r="G10" s="18">
        <f t="shared" si="0"/>
        <v>2.2527999999999997</v>
      </c>
    </row>
    <row r="11" spans="1:7" ht="13.5">
      <c r="A11" s="1">
        <v>0.45</v>
      </c>
      <c r="B11" s="17"/>
      <c r="C11" s="4"/>
      <c r="D11" s="5"/>
      <c r="E11" s="5"/>
      <c r="F11" s="13"/>
      <c r="G11" s="18">
        <f t="shared" si="0"/>
        <v>2.474475</v>
      </c>
    </row>
    <row r="12" spans="1:7" ht="13.5">
      <c r="A12" s="1">
        <v>0.5</v>
      </c>
      <c r="B12" s="17"/>
      <c r="C12" s="4"/>
      <c r="D12" s="5"/>
      <c r="E12" s="5"/>
      <c r="F12" s="13"/>
      <c r="G12" s="18">
        <f t="shared" si="0"/>
        <v>2.675</v>
      </c>
    </row>
    <row r="13" spans="1:7" ht="13.5">
      <c r="A13" s="1">
        <v>0.55</v>
      </c>
      <c r="B13" s="18"/>
      <c r="C13" s="6"/>
      <c r="D13" s="7"/>
      <c r="E13" s="7"/>
      <c r="F13" s="14"/>
      <c r="G13" s="18">
        <f t="shared" si="0"/>
        <v>2.8520250000000003</v>
      </c>
    </row>
    <row r="14" spans="1:7" ht="13.5">
      <c r="A14" s="1">
        <v>0.6</v>
      </c>
      <c r="B14" s="18"/>
      <c r="C14" s="6"/>
      <c r="D14" s="7"/>
      <c r="E14" s="7"/>
      <c r="F14" s="14"/>
      <c r="G14" s="18">
        <f t="shared" si="0"/>
        <v>3.0031999999999996</v>
      </c>
    </row>
    <row r="15" spans="1:7" ht="13.5">
      <c r="A15" s="1">
        <v>0.65</v>
      </c>
      <c r="B15" s="18"/>
      <c r="C15" s="6"/>
      <c r="D15" s="7"/>
      <c r="E15" s="7"/>
      <c r="F15" s="14"/>
      <c r="G15" s="18">
        <f t="shared" si="0"/>
        <v>3.1261749999999995</v>
      </c>
    </row>
    <row r="16" spans="1:7" ht="13.5">
      <c r="A16" s="1">
        <v>0.7</v>
      </c>
      <c r="B16" s="18"/>
      <c r="C16" s="6"/>
      <c r="D16" s="7"/>
      <c r="E16" s="7"/>
      <c r="F16" s="14"/>
      <c r="G16" s="18">
        <f t="shared" si="0"/>
        <v>3.2186</v>
      </c>
    </row>
    <row r="17" spans="1:7" ht="13.5">
      <c r="A17" s="1">
        <v>0.75</v>
      </c>
      <c r="B17" s="18"/>
      <c r="C17" s="6"/>
      <c r="D17" s="7"/>
      <c r="E17" s="7"/>
      <c r="F17" s="14"/>
      <c r="G17" s="18">
        <f t="shared" si="0"/>
        <v>3.2781249999999997</v>
      </c>
    </row>
    <row r="18" spans="1:7" ht="13.5">
      <c r="A18" s="1">
        <v>0.8</v>
      </c>
      <c r="B18" s="18"/>
      <c r="C18" s="6"/>
      <c r="D18" s="7"/>
      <c r="E18" s="7"/>
      <c r="F18" s="14"/>
      <c r="G18" s="18">
        <f t="shared" si="0"/>
        <v>3.3023999999999996</v>
      </c>
    </row>
    <row r="19" spans="1:7" ht="13.5">
      <c r="A19" s="1">
        <v>0.85</v>
      </c>
      <c r="B19" s="18"/>
      <c r="C19" s="6"/>
      <c r="D19" s="7"/>
      <c r="E19" s="7"/>
      <c r="F19" s="14"/>
      <c r="G19" s="18">
        <f t="shared" si="0"/>
        <v>3.289075</v>
      </c>
    </row>
    <row r="20" spans="1:7" ht="13.5">
      <c r="A20" s="1">
        <v>0.9</v>
      </c>
      <c r="B20" s="18"/>
      <c r="C20" s="6"/>
      <c r="D20" s="7"/>
      <c r="E20" s="7"/>
      <c r="F20" s="14"/>
      <c r="G20" s="18">
        <f t="shared" si="0"/>
        <v>3.2357999999999993</v>
      </c>
    </row>
    <row r="21" spans="1:7" ht="13.5">
      <c r="A21" s="1">
        <v>0.95</v>
      </c>
      <c r="B21" s="18"/>
      <c r="C21" s="6"/>
      <c r="D21" s="7"/>
      <c r="E21" s="7"/>
      <c r="F21" s="14"/>
      <c r="G21" s="18">
        <f t="shared" si="0"/>
        <v>3.140225</v>
      </c>
    </row>
    <row r="22" spans="1:7" s="35" customFormat="1" ht="13.5">
      <c r="A22" s="29">
        <v>1</v>
      </c>
      <c r="B22" s="36">
        <v>3</v>
      </c>
      <c r="C22" s="37">
        <f>$B$62/3-$B$42+$B$22-$B$2/3</f>
        <v>6.666666666666666</v>
      </c>
      <c r="D22" s="38">
        <f>-(6*$B$62)/5+(21*$B$42)/5-(24*$B$22)/5+(9*$B$2)/5</f>
        <v>-29.4</v>
      </c>
      <c r="E22" s="38">
        <f>(19*$B$62)/15-(23*$B$42)/5+(32*$B$22)/5-(46*$B$2)/15</f>
        <v>35.53333333333333</v>
      </c>
      <c r="F22" s="39">
        <f>-(2*$B$62)/5+(7*$B$42)/5-(8*$B$22)/5+(8*$B$2)/5</f>
        <v>-9.8</v>
      </c>
      <c r="G22" s="36">
        <f>$C$22*$A22^3+$D$22*$A22^2+$E$22*$A22+$F$22</f>
        <v>2.9999999999999964</v>
      </c>
    </row>
    <row r="23" spans="1:7" ht="13.5">
      <c r="A23" s="1">
        <v>1.05</v>
      </c>
      <c r="B23" s="18"/>
      <c r="C23" s="6"/>
      <c r="D23" s="7"/>
      <c r="E23" s="7"/>
      <c r="F23" s="14"/>
      <c r="G23" s="18">
        <f aca="true" t="shared" si="1" ref="G23:G41">$C$22*$A23^3+$D$22*$A23^2+$E$22*$A23+$F$22</f>
        <v>2.8140000000000036</v>
      </c>
    </row>
    <row r="24" spans="1:7" ht="13.5">
      <c r="A24" s="1">
        <v>1.1</v>
      </c>
      <c r="B24" s="18"/>
      <c r="C24" s="6"/>
      <c r="D24" s="7"/>
      <c r="E24" s="7"/>
      <c r="F24" s="14"/>
      <c r="G24" s="18">
        <f t="shared" si="1"/>
        <v>2.585999999999995</v>
      </c>
    </row>
    <row r="25" spans="1:7" ht="13.5">
      <c r="A25" s="1">
        <v>1.15</v>
      </c>
      <c r="B25" s="18"/>
      <c r="C25" s="6"/>
      <c r="D25" s="7"/>
      <c r="E25" s="7"/>
      <c r="F25" s="14"/>
      <c r="G25" s="18">
        <f t="shared" si="1"/>
        <v>2.3210000000000015</v>
      </c>
    </row>
    <row r="26" spans="1:7" ht="13.5">
      <c r="A26" s="1">
        <v>1.2</v>
      </c>
      <c r="B26" s="18"/>
      <c r="C26" s="6"/>
      <c r="D26" s="7"/>
      <c r="E26" s="7"/>
      <c r="F26" s="14"/>
      <c r="G26" s="18">
        <f t="shared" si="1"/>
        <v>2.023999999999994</v>
      </c>
    </row>
    <row r="27" spans="1:7" ht="13.5">
      <c r="A27" s="1">
        <v>1.25</v>
      </c>
      <c r="B27" s="18"/>
      <c r="C27" s="6"/>
      <c r="D27" s="7"/>
      <c r="E27" s="7"/>
      <c r="F27" s="14"/>
      <c r="G27" s="18">
        <f t="shared" si="1"/>
        <v>1.6999999999999922</v>
      </c>
    </row>
    <row r="28" spans="1:7" ht="13.5">
      <c r="A28" s="1">
        <v>1.3</v>
      </c>
      <c r="B28" s="18"/>
      <c r="C28" s="6"/>
      <c r="D28" s="7"/>
      <c r="E28" s="7"/>
      <c r="F28" s="14"/>
      <c r="G28" s="18">
        <f t="shared" si="1"/>
        <v>1.3540000000000028</v>
      </c>
    </row>
    <row r="29" spans="1:7" ht="13.5">
      <c r="A29" s="1">
        <v>1.35</v>
      </c>
      <c r="B29" s="18"/>
      <c r="C29" s="6"/>
      <c r="D29" s="7"/>
      <c r="E29" s="7"/>
      <c r="F29" s="14"/>
      <c r="G29" s="18">
        <f t="shared" si="1"/>
        <v>0.9909999999999961</v>
      </c>
    </row>
    <row r="30" spans="1:7" ht="13.5">
      <c r="A30" s="1">
        <v>1.4</v>
      </c>
      <c r="B30" s="18"/>
      <c r="C30" s="6"/>
      <c r="D30" s="7"/>
      <c r="E30" s="7"/>
      <c r="F30" s="14"/>
      <c r="G30" s="18">
        <f t="shared" si="1"/>
        <v>0.6160000000000032</v>
      </c>
    </row>
    <row r="31" spans="1:7" ht="13.5">
      <c r="A31" s="1">
        <v>1.45</v>
      </c>
      <c r="B31" s="18"/>
      <c r="C31" s="6"/>
      <c r="D31" s="7"/>
      <c r="E31" s="7"/>
      <c r="F31" s="14"/>
      <c r="G31" s="18">
        <f t="shared" si="1"/>
        <v>0.2339999999999911</v>
      </c>
    </row>
    <row r="32" spans="1:7" ht="13.5">
      <c r="A32" s="1">
        <v>1.5</v>
      </c>
      <c r="B32" s="18"/>
      <c r="C32" s="6"/>
      <c r="D32" s="7"/>
      <c r="E32" s="7"/>
      <c r="F32" s="14"/>
      <c r="G32" s="18">
        <f t="shared" si="1"/>
        <v>-0.14999999999999503</v>
      </c>
    </row>
    <row r="33" spans="1:7" ht="13.5">
      <c r="A33" s="1">
        <v>1.55</v>
      </c>
      <c r="B33" s="18"/>
      <c r="C33" s="6"/>
      <c r="D33" s="7"/>
      <c r="E33" s="7"/>
      <c r="F33" s="14"/>
      <c r="G33" s="18">
        <f t="shared" si="1"/>
        <v>-0.5310000000000095</v>
      </c>
    </row>
    <row r="34" spans="1:7" ht="13.5">
      <c r="A34" s="1">
        <v>1.6</v>
      </c>
      <c r="B34" s="18"/>
      <c r="C34" s="6"/>
      <c r="D34" s="7"/>
      <c r="E34" s="7"/>
      <c r="F34" s="14"/>
      <c r="G34" s="18">
        <f t="shared" si="1"/>
        <v>-0.904000000000007</v>
      </c>
    </row>
    <row r="35" spans="1:7" ht="13.5">
      <c r="A35" s="1">
        <v>1.65</v>
      </c>
      <c r="B35" s="18"/>
      <c r="C35" s="6"/>
      <c r="D35" s="7"/>
      <c r="E35" s="7"/>
      <c r="F35" s="14"/>
      <c r="G35" s="18">
        <f t="shared" si="1"/>
        <v>-1.2639999999999993</v>
      </c>
    </row>
    <row r="36" spans="1:7" ht="13.5">
      <c r="A36" s="1">
        <v>1.7</v>
      </c>
      <c r="B36" s="18"/>
      <c r="C36" s="6"/>
      <c r="D36" s="7"/>
      <c r="E36" s="7"/>
      <c r="F36" s="14"/>
      <c r="G36" s="18">
        <f t="shared" si="1"/>
        <v>-1.605999999999998</v>
      </c>
    </row>
    <row r="37" spans="1:7" ht="13.5">
      <c r="A37" s="1">
        <v>1.75</v>
      </c>
      <c r="B37" s="18"/>
      <c r="C37" s="6"/>
      <c r="D37" s="7"/>
      <c r="E37" s="7"/>
      <c r="F37" s="14"/>
      <c r="G37" s="18">
        <f t="shared" si="1"/>
        <v>-1.9250000000000007</v>
      </c>
    </row>
    <row r="38" spans="1:7" ht="13.5">
      <c r="A38" s="1">
        <v>1.8</v>
      </c>
      <c r="B38" s="18"/>
      <c r="C38" s="6"/>
      <c r="D38" s="7"/>
      <c r="E38" s="7"/>
      <c r="F38" s="14"/>
      <c r="G38" s="18">
        <f t="shared" si="1"/>
        <v>-2.2159999999999975</v>
      </c>
    </row>
    <row r="39" spans="1:7" ht="13.5">
      <c r="A39" s="1">
        <v>1.85</v>
      </c>
      <c r="B39" s="18"/>
      <c r="C39" s="6"/>
      <c r="D39" s="7"/>
      <c r="E39" s="7"/>
      <c r="F39" s="14"/>
      <c r="G39" s="18">
        <f t="shared" si="1"/>
        <v>-2.474</v>
      </c>
    </row>
    <row r="40" spans="1:7" ht="13.5">
      <c r="A40" s="1">
        <v>1.9</v>
      </c>
      <c r="B40" s="18"/>
      <c r="C40" s="6"/>
      <c r="D40" s="7"/>
      <c r="E40" s="7"/>
      <c r="F40" s="14"/>
      <c r="G40" s="18">
        <f t="shared" si="1"/>
        <v>-2.694000000000006</v>
      </c>
    </row>
    <row r="41" spans="1:7" ht="13.5">
      <c r="A41" s="1">
        <v>1.95</v>
      </c>
      <c r="B41" s="18"/>
      <c r="C41" s="6"/>
      <c r="D41" s="7"/>
      <c r="E41" s="7"/>
      <c r="F41" s="14"/>
      <c r="G41" s="18">
        <f t="shared" si="1"/>
        <v>-2.871000000000013</v>
      </c>
    </row>
    <row r="42" spans="1:7" s="35" customFormat="1" ht="13.5">
      <c r="A42" s="40">
        <v>2</v>
      </c>
      <c r="B42" s="36">
        <v>-3</v>
      </c>
      <c r="C42" s="37">
        <f>-(4*$B$62)/15+(3*$B$42)/5-(2*$B$22)/5+$B$2/15</f>
        <v>-3.533333333333333</v>
      </c>
      <c r="D42" s="38">
        <f>(12*$B$62)/5-(27*$B$42)/5+(18*$B$22)/5-(3*$B$2)/5</f>
        <v>31.8</v>
      </c>
      <c r="E42" s="38">
        <f>-(89*$B$62)/15+(73*$B$42)/5-(52*$B$22)/5+(26*$B$2)/15</f>
        <v>-86.86666666666666</v>
      </c>
      <c r="F42" s="39">
        <f>(22*$B$62)/5-(57*$B$42)/5+(48*$B$22)/5-(8*$B$2)/5</f>
        <v>71.8</v>
      </c>
      <c r="G42" s="36">
        <f>$C$42*$A42^3+$D$42*$A42^2+$E$42*$A42+$F$42</f>
        <v>-2.999999999999986</v>
      </c>
    </row>
    <row r="43" spans="1:7" ht="13.5">
      <c r="A43" s="1">
        <v>2.05</v>
      </c>
      <c r="B43" s="18"/>
      <c r="C43" s="6"/>
      <c r="D43" s="7"/>
      <c r="E43" s="7"/>
      <c r="F43" s="14"/>
      <c r="G43" s="18">
        <f aca="true" t="shared" si="2" ref="G43:G62">$C$42*$A43^3+$D$42*$A43^2+$E$42*$A43+$F$42</f>
        <v>-3.0772749999999576</v>
      </c>
    </row>
    <row r="44" spans="1:7" ht="13.5">
      <c r="A44" s="2">
        <v>2.1</v>
      </c>
      <c r="B44" s="18"/>
      <c r="C44" s="6"/>
      <c r="D44" s="7"/>
      <c r="E44" s="7"/>
      <c r="F44" s="14"/>
      <c r="G44" s="18">
        <f t="shared" si="2"/>
        <v>-3.1041999999999916</v>
      </c>
    </row>
    <row r="45" spans="1:7" ht="13.5">
      <c r="A45" s="1">
        <v>2.15</v>
      </c>
      <c r="B45" s="18"/>
      <c r="C45" s="6"/>
      <c r="D45" s="7"/>
      <c r="E45" s="7"/>
      <c r="F45" s="14"/>
      <c r="G45" s="18">
        <f t="shared" si="2"/>
        <v>-3.083424999999991</v>
      </c>
    </row>
    <row r="46" spans="1:7" ht="13.5">
      <c r="A46" s="2">
        <v>2.2</v>
      </c>
      <c r="B46" s="18"/>
      <c r="C46" s="6"/>
      <c r="D46" s="7"/>
      <c r="E46" s="7"/>
      <c r="F46" s="14"/>
      <c r="G46" s="18">
        <f t="shared" si="2"/>
        <v>-3.017599999999973</v>
      </c>
    </row>
    <row r="47" spans="1:7" ht="13.5">
      <c r="A47" s="1">
        <v>2.25</v>
      </c>
      <c r="B47" s="18"/>
      <c r="C47" s="6"/>
      <c r="D47" s="7"/>
      <c r="E47" s="7"/>
      <c r="F47" s="14"/>
      <c r="G47" s="18">
        <f t="shared" si="2"/>
        <v>-2.9093749999999687</v>
      </c>
    </row>
    <row r="48" spans="1:7" ht="13.5">
      <c r="A48" s="2">
        <v>2.3</v>
      </c>
      <c r="B48" s="18"/>
      <c r="C48" s="6"/>
      <c r="D48" s="7"/>
      <c r="E48" s="7"/>
      <c r="F48" s="14"/>
      <c r="G48" s="18">
        <f t="shared" si="2"/>
        <v>-2.7613999999999663</v>
      </c>
    </row>
    <row r="49" spans="1:7" ht="13.5">
      <c r="A49" s="1">
        <v>2.35</v>
      </c>
      <c r="B49" s="18"/>
      <c r="C49" s="6"/>
      <c r="D49" s="7"/>
      <c r="E49" s="7"/>
      <c r="F49" s="14"/>
      <c r="G49" s="18">
        <f t="shared" si="2"/>
        <v>-2.576324999999983</v>
      </c>
    </row>
    <row r="50" spans="1:7" ht="13.5">
      <c r="A50" s="2">
        <v>2.4</v>
      </c>
      <c r="B50" s="18"/>
      <c r="C50" s="6"/>
      <c r="D50" s="7"/>
      <c r="E50" s="7"/>
      <c r="F50" s="14"/>
      <c r="G50" s="18">
        <f t="shared" si="2"/>
        <v>-2.3567999999999785</v>
      </c>
    </row>
    <row r="51" spans="1:7" ht="13.5">
      <c r="A51" s="1">
        <v>2.45</v>
      </c>
      <c r="B51" s="18"/>
      <c r="C51" s="6"/>
      <c r="D51" s="7"/>
      <c r="E51" s="7"/>
      <c r="F51" s="14"/>
      <c r="G51" s="18">
        <f t="shared" si="2"/>
        <v>-2.10547499999997</v>
      </c>
    </row>
    <row r="52" spans="1:7" ht="13.5">
      <c r="A52" s="2">
        <v>2.5</v>
      </c>
      <c r="B52" s="18"/>
      <c r="C52" s="6"/>
      <c r="D52" s="7"/>
      <c r="E52" s="7"/>
      <c r="F52" s="14"/>
      <c r="G52" s="18">
        <f t="shared" si="2"/>
        <v>-1.8249999999999744</v>
      </c>
    </row>
    <row r="53" spans="1:7" ht="13.5">
      <c r="A53" s="1">
        <v>2.55</v>
      </c>
      <c r="B53" s="18"/>
      <c r="C53" s="6"/>
      <c r="D53" s="7"/>
      <c r="E53" s="7"/>
      <c r="F53" s="14"/>
      <c r="G53" s="18">
        <f t="shared" si="2"/>
        <v>-1.5180249999999802</v>
      </c>
    </row>
    <row r="54" spans="1:7" ht="13.5">
      <c r="A54" s="2">
        <v>2.6</v>
      </c>
      <c r="B54" s="18"/>
      <c r="C54" s="6"/>
      <c r="D54" s="7"/>
      <c r="E54" s="7"/>
      <c r="F54" s="14"/>
      <c r="G54" s="18">
        <f t="shared" si="2"/>
        <v>-1.1872000000000043</v>
      </c>
    </row>
    <row r="55" spans="1:7" ht="13.5">
      <c r="A55" s="1">
        <v>2.65</v>
      </c>
      <c r="B55" s="18"/>
      <c r="C55" s="6"/>
      <c r="D55" s="7"/>
      <c r="E55" s="7"/>
      <c r="F55" s="14"/>
      <c r="G55" s="18">
        <f t="shared" si="2"/>
        <v>-0.8351749999999214</v>
      </c>
    </row>
    <row r="56" spans="1:7" ht="13.5">
      <c r="A56" s="2">
        <v>2.7</v>
      </c>
      <c r="B56" s="18"/>
      <c r="C56" s="6"/>
      <c r="D56" s="7"/>
      <c r="E56" s="7"/>
      <c r="F56" s="14"/>
      <c r="G56" s="18">
        <f t="shared" si="2"/>
        <v>-0.4645999999999759</v>
      </c>
    </row>
    <row r="57" spans="1:7" ht="13.5">
      <c r="A57" s="1">
        <v>2.75</v>
      </c>
      <c r="B57" s="18"/>
      <c r="C57" s="6"/>
      <c r="D57" s="7"/>
      <c r="E57" s="7"/>
      <c r="F57" s="14"/>
      <c r="G57" s="18">
        <f t="shared" si="2"/>
        <v>-0.07812499999998579</v>
      </c>
    </row>
    <row r="58" spans="1:7" ht="13.5">
      <c r="A58" s="2">
        <v>2.8</v>
      </c>
      <c r="B58" s="18"/>
      <c r="C58" s="6"/>
      <c r="D58" s="7"/>
      <c r="E58" s="7"/>
      <c r="F58" s="14"/>
      <c r="G58" s="18">
        <f t="shared" si="2"/>
        <v>0.3216000000000321</v>
      </c>
    </row>
    <row r="59" spans="1:7" ht="13.5">
      <c r="A59" s="1">
        <v>2.85</v>
      </c>
      <c r="B59" s="18"/>
      <c r="C59" s="6"/>
      <c r="D59" s="7"/>
      <c r="E59" s="7"/>
      <c r="F59" s="14"/>
      <c r="G59" s="18">
        <f t="shared" si="2"/>
        <v>0.7319250000000039</v>
      </c>
    </row>
    <row r="60" spans="1:7" ht="13.5">
      <c r="A60" s="2">
        <v>2.9</v>
      </c>
      <c r="B60" s="18"/>
      <c r="C60" s="6"/>
      <c r="D60" s="7"/>
      <c r="E60" s="7"/>
      <c r="F60" s="14"/>
      <c r="G60" s="18">
        <f t="shared" si="2"/>
        <v>1.1502000000000265</v>
      </c>
    </row>
    <row r="61" spans="1:7" ht="13.5">
      <c r="A61" s="1">
        <v>2.95</v>
      </c>
      <c r="B61" s="18"/>
      <c r="C61" s="6"/>
      <c r="D61" s="7"/>
      <c r="E61" s="7"/>
      <c r="F61" s="14"/>
      <c r="G61" s="18">
        <f t="shared" si="2"/>
        <v>1.5737749999999977</v>
      </c>
    </row>
    <row r="62" spans="1:7" s="35" customFormat="1" ht="14.25" thickBot="1">
      <c r="A62" s="41">
        <v>3</v>
      </c>
      <c r="B62" s="42">
        <v>2</v>
      </c>
      <c r="C62" s="43"/>
      <c r="D62" s="44"/>
      <c r="E62" s="44"/>
      <c r="F62" s="45"/>
      <c r="G62" s="42">
        <f t="shared" si="2"/>
        <v>2.0000000000000426</v>
      </c>
    </row>
    <row r="64" spans="1:7" ht="13.5">
      <c r="A64" s="28" t="s">
        <v>7</v>
      </c>
      <c r="B64" s="28"/>
      <c r="C64" s="28"/>
      <c r="D64" s="28"/>
      <c r="E64" s="28"/>
      <c r="F64" s="28"/>
      <c r="G64" s="28"/>
    </row>
  </sheetData>
  <mergeCells count="1">
    <mergeCell ref="A64:G6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塩田研一</cp:lastModifiedBy>
  <cp:lastPrinted>2010-10-26T08:58:58Z</cp:lastPrinted>
  <dcterms:created xsi:type="dcterms:W3CDTF">2005-10-18T09:33:06Z</dcterms:created>
  <dcterms:modified xsi:type="dcterms:W3CDTF">2012-10-29T11:14:06Z</dcterms:modified>
  <cp:category/>
  <cp:version/>
  <cp:contentType/>
  <cp:contentStatus/>
</cp:coreProperties>
</file>